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COMPUTER\Documents\ELEVAGE\PPM 2026 VF\"/>
    </mc:Choice>
  </mc:AlternateContent>
  <xr:revisionPtr revIDLastSave="0" documentId="8_{9C2D9958-AD55-46DD-B0E3-C1B15D8F7B6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urniture1" sheetId="4" r:id="rId1"/>
    <sheet name="Travaux1" sheetId="5" r:id="rId2"/>
    <sheet name="cotation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5" l="1"/>
  <c r="L22" i="5"/>
  <c r="L20" i="5"/>
  <c r="L18" i="5"/>
  <c r="L16" i="5"/>
  <c r="L14" i="5"/>
  <c r="L12" i="5"/>
  <c r="J20" i="4"/>
  <c r="K20" i="4" s="1"/>
  <c r="L20" i="4" s="1"/>
  <c r="M20" i="4" s="1"/>
  <c r="N20" i="4" s="1"/>
  <c r="O20" i="4" s="1"/>
  <c r="P20" i="4" s="1"/>
  <c r="Q20" i="4" s="1"/>
  <c r="S20" i="4" s="1"/>
  <c r="T20" i="4" s="1"/>
  <c r="U20" i="4" s="1"/>
  <c r="V20" i="4" s="1"/>
  <c r="W20" i="4" s="1"/>
  <c r="X20" i="4" s="1"/>
  <c r="J18" i="4"/>
  <c r="K18" i="4" s="1"/>
  <c r="L18" i="4" s="1"/>
  <c r="M18" i="4" s="1"/>
  <c r="N18" i="4" s="1"/>
  <c r="O18" i="4" s="1"/>
  <c r="P18" i="4" s="1"/>
  <c r="Q18" i="4" s="1"/>
  <c r="S18" i="4" s="1"/>
  <c r="T18" i="4" s="1"/>
  <c r="U18" i="4" s="1"/>
  <c r="V18" i="4" s="1"/>
  <c r="W18" i="4" s="1"/>
  <c r="X18" i="4" s="1"/>
  <c r="J16" i="4"/>
  <c r="K16" i="4" s="1"/>
  <c r="L16" i="4" s="1"/>
  <c r="M16" i="4" s="1"/>
  <c r="N16" i="4" s="1"/>
  <c r="O16" i="4" s="1"/>
  <c r="P16" i="4" s="1"/>
  <c r="Q16" i="4" s="1"/>
  <c r="S16" i="4" s="1"/>
  <c r="T16" i="4" s="1"/>
  <c r="U16" i="4" s="1"/>
  <c r="V16" i="4" s="1"/>
  <c r="W16" i="4" s="1"/>
  <c r="X16" i="4" s="1"/>
  <c r="K24" i="5"/>
  <c r="J24" i="5"/>
  <c r="J18" i="5"/>
  <c r="K18" i="5" s="1"/>
  <c r="M18" i="5" s="1"/>
  <c r="N18" i="5" s="1"/>
  <c r="O18" i="5" s="1"/>
  <c r="P18" i="5" s="1"/>
  <c r="Q18" i="5" s="1"/>
  <c r="S18" i="5" s="1"/>
  <c r="T18" i="5" s="1"/>
  <c r="U18" i="5" s="1"/>
  <c r="V18" i="5" s="1"/>
  <c r="W18" i="5" s="1"/>
  <c r="X18" i="5" s="1"/>
  <c r="J26" i="5"/>
  <c r="K26" i="5" s="1"/>
  <c r="L26" i="5" s="1"/>
  <c r="M26" i="5" s="1"/>
  <c r="N26" i="5" s="1"/>
  <c r="O26" i="5" s="1"/>
  <c r="P26" i="5" s="1"/>
  <c r="Q26" i="5" s="1"/>
  <c r="S26" i="5" s="1"/>
  <c r="T26" i="5" s="1"/>
  <c r="U26" i="5" s="1"/>
  <c r="V26" i="5" s="1"/>
  <c r="W26" i="5" s="1"/>
  <c r="X26" i="5" s="1"/>
  <c r="J22" i="5"/>
  <c r="K22" i="5" s="1"/>
  <c r="M22" i="5" s="1"/>
  <c r="N22" i="5" s="1"/>
  <c r="O22" i="5" s="1"/>
  <c r="P22" i="5" s="1"/>
  <c r="Q22" i="5" s="1"/>
  <c r="S22" i="5" s="1"/>
  <c r="T22" i="5" s="1"/>
  <c r="U22" i="5" s="1"/>
  <c r="V22" i="5" s="1"/>
  <c r="W22" i="5" s="1"/>
  <c r="X22" i="5" s="1"/>
  <c r="J20" i="5"/>
  <c r="K20" i="5" s="1"/>
  <c r="J16" i="5"/>
  <c r="K16" i="5" s="1"/>
  <c r="M16" i="5" s="1"/>
  <c r="N16" i="5" s="1"/>
  <c r="O16" i="5" s="1"/>
  <c r="P16" i="5" s="1"/>
  <c r="Q16" i="5" s="1"/>
  <c r="S16" i="5" s="1"/>
  <c r="T16" i="5" s="1"/>
  <c r="U16" i="5" s="1"/>
  <c r="V16" i="5" s="1"/>
  <c r="W16" i="5" s="1"/>
  <c r="X16" i="5" s="1"/>
  <c r="J14" i="7"/>
  <c r="J12" i="7"/>
  <c r="J14" i="4"/>
  <c r="K14" i="4" s="1"/>
  <c r="L14" i="4" s="1"/>
  <c r="M14" i="4" s="1"/>
  <c r="N14" i="4" s="1"/>
  <c r="O14" i="4" s="1"/>
  <c r="P14" i="4" s="1"/>
  <c r="Q14" i="4" s="1"/>
  <c r="S14" i="4" s="1"/>
  <c r="T14" i="4" s="1"/>
  <c r="U14" i="4" s="1"/>
  <c r="V14" i="4" s="1"/>
  <c r="W14" i="4" s="1"/>
  <c r="X14" i="4" s="1"/>
  <c r="M24" i="5" l="1"/>
  <c r="N24" i="5" s="1"/>
  <c r="O24" i="5" s="1"/>
  <c r="P24" i="5" s="1"/>
  <c r="Q24" i="5" s="1"/>
  <c r="S24" i="5" s="1"/>
  <c r="T24" i="5" s="1"/>
  <c r="U24" i="5" s="1"/>
  <c r="V24" i="5" s="1"/>
  <c r="W24" i="5" s="1"/>
  <c r="X24" i="5" s="1"/>
  <c r="M20" i="5"/>
  <c r="N20" i="5" s="1"/>
  <c r="O20" i="5" s="1"/>
  <c r="P20" i="5" s="1"/>
  <c r="Q20" i="5" s="1"/>
  <c r="S20" i="5" s="1"/>
  <c r="T20" i="5" s="1"/>
  <c r="U20" i="5" s="1"/>
  <c r="V20" i="5" s="1"/>
  <c r="W20" i="5" s="1"/>
  <c r="X20" i="5" s="1"/>
  <c r="C24" i="4"/>
  <c r="J12" i="5"/>
  <c r="K12" i="5" s="1"/>
  <c r="M12" i="5" s="1"/>
  <c r="N12" i="5" s="1"/>
  <c r="O12" i="5" s="1"/>
  <c r="P12" i="5" s="1"/>
  <c r="Q12" i="5" s="1"/>
  <c r="S12" i="5" s="1"/>
  <c r="T12" i="5" s="1"/>
  <c r="U12" i="5" s="1"/>
  <c r="V12" i="5" s="1"/>
  <c r="W12" i="5" s="1"/>
  <c r="X12" i="5" s="1"/>
  <c r="J14" i="5" l="1"/>
  <c r="K12" i="7" l="1"/>
  <c r="K14" i="7"/>
  <c r="L14" i="7" l="1"/>
  <c r="M14" i="7" s="1"/>
  <c r="N14" i="7" s="1"/>
  <c r="O14" i="7" s="1"/>
  <c r="P14" i="7" s="1"/>
  <c r="Q14" i="7" s="1"/>
  <c r="S14" i="7" s="1"/>
  <c r="T14" i="7" s="1"/>
  <c r="U14" i="7" s="1"/>
  <c r="V14" i="7" s="1"/>
  <c r="W14" i="7" s="1"/>
  <c r="X14" i="7" s="1"/>
  <c r="L12" i="7"/>
  <c r="M12" i="7" s="1"/>
  <c r="N12" i="7" s="1"/>
  <c r="O12" i="7" s="1"/>
  <c r="P12" i="7" s="1"/>
  <c r="Q12" i="7" s="1"/>
  <c r="S12" i="7" s="1"/>
  <c r="T12" i="7" s="1"/>
  <c r="U12" i="7" s="1"/>
  <c r="V12" i="7" s="1"/>
  <c r="W12" i="7" s="1"/>
  <c r="X12" i="7" s="1"/>
  <c r="J22" i="4"/>
  <c r="K22" i="4" s="1"/>
  <c r="L22" i="4" s="1"/>
  <c r="M22" i="4" s="1"/>
  <c r="N22" i="4" s="1"/>
  <c r="O22" i="4" s="1"/>
  <c r="P22" i="4" s="1"/>
  <c r="Q22" i="4" s="1"/>
  <c r="S22" i="4" s="1"/>
  <c r="T22" i="4" s="1"/>
  <c r="U22" i="4" s="1"/>
  <c r="V22" i="4" s="1"/>
  <c r="W22" i="4" s="1"/>
  <c r="X22" i="4" s="1"/>
  <c r="K14" i="5"/>
  <c r="M14" i="5" s="1"/>
  <c r="N14" i="5" s="1"/>
  <c r="O14" i="5" s="1"/>
  <c r="P14" i="5" s="1"/>
  <c r="Q14" i="5" s="1"/>
  <c r="S14" i="5" s="1"/>
  <c r="T14" i="5" s="1"/>
  <c r="U14" i="5" s="1"/>
  <c r="V14" i="5" s="1"/>
  <c r="W14" i="5" s="1"/>
  <c r="X14" i="5" s="1"/>
  <c r="J12" i="4" l="1"/>
  <c r="K12" i="4" s="1"/>
  <c r="L12" i="4" s="1"/>
  <c r="M12" i="4" s="1"/>
  <c r="N12" i="4" s="1"/>
  <c r="O12" i="4" s="1"/>
  <c r="P12" i="4" s="1"/>
  <c r="Q12" i="4" s="1"/>
  <c r="S12" i="4" s="1"/>
  <c r="T12" i="4" s="1"/>
  <c r="U12" i="4" s="1"/>
  <c r="V12" i="4" s="1"/>
  <c r="W12" i="4" s="1"/>
  <c r="X12" i="4" s="1"/>
</calcChain>
</file>

<file path=xl/sharedStrings.xml><?xml version="1.0" encoding="utf-8"?>
<sst xmlns="http://schemas.openxmlformats.org/spreadsheetml/2006/main" count="305" uniqueCount="112">
  <si>
    <t xml:space="preserve">   </t>
  </si>
  <si>
    <t>PLAN DE PASSATION DES MARCHES</t>
  </si>
  <si>
    <t>Autorité contractante :</t>
  </si>
  <si>
    <t>Exercice budgétaire:</t>
  </si>
  <si>
    <t>Ordonnateur:</t>
  </si>
  <si>
    <t>Journaux  de publication  de référence et site Internet:</t>
  </si>
  <si>
    <t xml:space="preserve"> JAO,HOROYA, Site ARMP</t>
  </si>
  <si>
    <t>Autorité approbatrice:</t>
  </si>
  <si>
    <t>DNCMP</t>
  </si>
  <si>
    <t xml:space="preserve">MARCHES DE TRAVAUX  SANS PRE QUALIFICATION AVEC  REVUE PREALABLE PAR DNCMP </t>
  </si>
  <si>
    <t>IDENTIFICATION DU PROJET / MARCHE</t>
  </si>
  <si>
    <t>PHASE 1 : PROCEDURE DE CONSULTATION</t>
  </si>
  <si>
    <t>PHASE 2 : EVALUATION DES OFFRES</t>
  </si>
  <si>
    <t xml:space="preserve">PHASES 3 : CONCLUSION ET NOTIFICATION 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</si>
  <si>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</si>
  <si>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</si>
  <si>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</si>
  <si>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</si>
  <si>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</si>
  <si>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</si>
  <si>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</si>
  <si>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 xml:space="preserve"> Prévisions et Réalisations</t>
  </si>
  <si>
    <t>Elaboration du DAO</t>
  </si>
  <si>
    <t>Non Objection sur DAO</t>
  </si>
  <si>
    <t xml:space="preserve">Publication  AAO   </t>
  </si>
  <si>
    <t>Date limite dépôt Offres/ouverture des plis</t>
  </si>
  <si>
    <t>Ouverture /Evaluation des offres</t>
  </si>
  <si>
    <t>Non Objection sur Rap. d'Evaluation</t>
  </si>
  <si>
    <t>Publication attribution/Notification provisoire</t>
  </si>
  <si>
    <t>Mise en forme du projet de contrat</t>
  </si>
  <si>
    <t>Non Objection sur le projet de contrat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</si>
  <si>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</si>
  <si>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</si>
  <si>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</si>
  <si>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</si>
  <si>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</si>
  <si>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12 j</t>
  </si>
  <si>
    <t>3 j</t>
  </si>
  <si>
    <t>30 ou 45 j</t>
  </si>
  <si>
    <t>15 j</t>
  </si>
  <si>
    <t>7 j</t>
  </si>
  <si>
    <t>10 j</t>
  </si>
  <si>
    <t>3 ou 5 j</t>
  </si>
  <si>
    <t>Prévisions</t>
  </si>
  <si>
    <t>Réalisations</t>
  </si>
  <si>
    <t>BND</t>
  </si>
  <si>
    <t>AOO</t>
  </si>
  <si>
    <t xml:space="preserve">AON </t>
  </si>
  <si>
    <t>Coût Total</t>
  </si>
  <si>
    <t>PTF : Partenaire Technique et Financier</t>
  </si>
  <si>
    <t>Mode de Passation</t>
  </si>
  <si>
    <t>Code Marché</t>
  </si>
  <si>
    <t>Nature de Marché</t>
  </si>
  <si>
    <t>TDR : Terme de référence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</si>
  <si>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</si>
  <si>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</si>
  <si>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</si>
  <si>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</si>
  <si>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</si>
  <si>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</si>
  <si>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</si>
  <si>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</si>
  <si>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</si>
  <si>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</si>
  <si>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RC</t>
  </si>
  <si>
    <t>Reconduction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</si>
  <si>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</si>
  <si>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</si>
  <si>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</si>
  <si>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</si>
  <si>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</si>
  <si>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</si>
  <si>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Délégations de Service Public</t>
  </si>
  <si>
    <t>CPM : Commission de Passation des Marchés</t>
  </si>
  <si>
    <t>DC</t>
  </si>
  <si>
    <t>Demande de Cotation</t>
  </si>
  <si>
    <t>JAO, Rassembleur, Site ARMP</t>
  </si>
  <si>
    <t xml:space="preserve">PHASE 4 : EXECUTION </t>
  </si>
  <si>
    <t>Date début travaux</t>
  </si>
  <si>
    <t>Date fin travaux</t>
  </si>
  <si>
    <t>Date limite dépôt Offres</t>
  </si>
  <si>
    <t>PHASE 2: EVALUATION</t>
  </si>
  <si>
    <t xml:space="preserve">BND </t>
  </si>
  <si>
    <t xml:space="preserve">MARCHES DE FOURNITURE SANS PRE QUALIFICATION AVEC  REVUE PREALABLE PAR DNCMP </t>
  </si>
  <si>
    <t>frais d'entretien et réparations des matériels et mobiliers de bureau au compte du (Cabinet)</t>
  </si>
  <si>
    <t xml:space="preserve"> Acquisition d'autres  produits spécifiques (Intrant et Alimentation Avicoles  en appuis à la promotion de la production locale des poules de chaire et œufs)  au compte de DNAPA</t>
  </si>
  <si>
    <t>Acquisition de vaccin, matériels de vaccinations au compte de la DNSV</t>
  </si>
  <si>
    <t xml:space="preserve">Direction Général du Contrôle des Marchés Publics </t>
  </si>
  <si>
    <t xml:space="preserve"> JAO,HOROYA, Site ARMP </t>
  </si>
  <si>
    <t>DGCMP</t>
  </si>
  <si>
    <t>Journaux  de publication  de référence et site Internet :</t>
  </si>
  <si>
    <t xml:space="preserve">MARCHES  DE COTATIONS AVEC REVUE PREALABLE PAR DNCMP </t>
  </si>
  <si>
    <t>le Ministre  de l'Elevage</t>
  </si>
  <si>
    <t xml:space="preserve">Ministère de l'Elevage </t>
  </si>
  <si>
    <t xml:space="preserve">le  Ministre  de l'Elevage </t>
  </si>
  <si>
    <t xml:space="preserve">le  Ministre de l'Elevage </t>
  </si>
  <si>
    <t xml:space="preserve">Travaux de construction de dix marchés de betails </t>
  </si>
  <si>
    <t>Construction et d'equipement des boucheries moderne et des chambre froides a conakry et dans les régions administratives</t>
  </si>
  <si>
    <t xml:space="preserve">Projet de construction de 18 abatoire modernes de betail et d'un réseau de 800 boucherie </t>
  </si>
  <si>
    <t xml:space="preserve">Projet de construction et d'equipement de sept abatoires Régionaux </t>
  </si>
  <si>
    <t>Projet de construction de deux chambre froides mixte dans les commune de Ratoma et de Matoto</t>
  </si>
  <si>
    <t xml:space="preserve">Projet de conartistruction d'un centre national d'insemination artificiel des bovins </t>
  </si>
  <si>
    <t xml:space="preserve">Travaux de netoyage des locaux du Ministère de l'Elevage </t>
  </si>
  <si>
    <t>AON</t>
  </si>
  <si>
    <t xml:space="preserve">Achat de fournitures et biens courant  </t>
  </si>
  <si>
    <t xml:space="preserve">Acquisition d'un logiciel geolocalisation </t>
  </si>
  <si>
    <t>Achats autres produits specifique</t>
  </si>
  <si>
    <t xml:space="preserve">Fourniture de services(Evenement JNE) </t>
  </si>
  <si>
    <t xml:space="preserve">Netoyage des bureau annex </t>
  </si>
  <si>
    <t xml:space="preserve">Construction de 35 abatoires modernes avicole </t>
  </si>
  <si>
    <t xml:space="preserve">AOI </t>
  </si>
  <si>
    <t>AOI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</si>
</sst>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F_G_-;\-* #,##0\ _F_G_-;_-* &quot;-&quot;\ _F_G_-;_-@_-"/>
    <numFmt numFmtId="166" formatCode="_(* #,##0_);_(* \(#,##0\);_(* &quot;-&quot;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sz val="11"/>
      <color indexed="8"/>
      <name val="Calibri"/>
      <family val="2"/>
    </font>
    <font>
      <sz val="18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8"/>
      <name val="Bodoni MT Condensed"/>
      <family val="1"/>
    </font>
    <font>
      <b/>
      <sz val="8"/>
      <name val="Bodoni MT Condensed"/>
      <family val="1"/>
    </font>
    <font>
      <sz val="8"/>
      <color theme="1"/>
      <name val="Arial Narrow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  <font>
      <sz val="7"/>
      <color indexed="8"/>
      <name val="Calibri"/>
      <family val="2"/>
      <scheme val="minor"/>
    </font>
    <font>
      <b/>
      <sz val="10"/>
      <color indexed="8"/>
      <name val="Bodoni MT Condensed"/>
      <family val="1"/>
    </font>
    <font>
      <sz val="7"/>
      <color theme="1"/>
      <name val="Calibri"/>
      <family val="2"/>
      <scheme val="minor"/>
    </font>
    <font>
      <b/>
      <sz val="7"/>
      <color indexed="8"/>
      <name val="Bodoni MT Condensed"/>
      <family val="1"/>
    </font>
    <font>
      <sz val="9"/>
      <color theme="1"/>
      <name val="Bodoni MT Condensed"/>
      <family val="1"/>
    </font>
    <font>
      <b/>
      <sz val="8"/>
      <color indexed="9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name val="Bodoni MT Condensed"/>
      <family val="1"/>
    </font>
    <font>
      <b/>
      <sz val="10"/>
      <color theme="1"/>
      <name val="Calibri"/>
      <family val="2"/>
      <scheme val="minor"/>
    </font>
    <font>
      <b/>
      <sz val="7"/>
      <name val="Bodoni MT Condensed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b/>
      <sz val="14"/>
      <color indexed="8"/>
      <name val="Verdana"/>
      <family val="2"/>
    </font>
    <font>
      <b/>
      <sz val="10"/>
      <color theme="1"/>
      <name val="Bodoni MT Condensed"/>
      <family val="1"/>
    </font>
    <font>
      <b/>
      <sz val="10"/>
      <name val="Bodoni MT Condensed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Times"/>
      <family val="1"/>
    </font>
    <font>
      <sz val="1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b/>
      <sz val="9"/>
      <name val="Bodoni MT Condensed"/>
      <family val="1"/>
    </font>
    <font>
      <b/>
      <sz val="6"/>
      <color indexed="8"/>
      <name val="Bodoni MT Condensed"/>
      <family val="1"/>
    </font>
    <font>
      <b/>
      <sz val="6"/>
      <color indexed="8"/>
      <name val="Arial Narrow"/>
      <family val="2"/>
    </font>
    <font>
      <sz val="6"/>
      <color indexed="8"/>
      <name val="Arial Narrow"/>
      <family val="2"/>
    </font>
    <font>
      <b/>
      <sz val="8"/>
      <color indexed="8"/>
      <name val="Arial Narrow"/>
      <family val="2"/>
    </font>
    <font>
      <b/>
      <sz val="9"/>
      <color theme="1"/>
      <name val="Bodoni MT Condensed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indexed="8"/>
      <name val="Bodoni MT Condensed"/>
      <family val="1"/>
    </font>
    <font>
      <sz val="5"/>
      <color indexed="8"/>
      <name val="Arial Narrow"/>
      <family val="2"/>
    </font>
    <font>
      <b/>
      <sz val="6"/>
      <color indexed="9"/>
      <name val="Arial Narrow"/>
      <family val="2"/>
    </font>
    <font>
      <b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8">
    <xf numFmtId="0" fontId="0" fillId="0" borderId="0" xfId="0"/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17" fillId="3" borderId="19" xfId="0" applyNumberFormat="1" applyFont="1" applyFill="1" applyBorder="1" applyAlignment="1">
      <alignment vertical="center" wrapText="1"/>
    </xf>
    <xf numFmtId="0" fontId="0" fillId="3" borderId="0" xfId="0" applyFill="1"/>
    <xf numFmtId="0" fontId="3" fillId="0" borderId="0" xfId="0" applyFont="1"/>
    <xf numFmtId="0" fontId="15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4" fontId="17" fillId="3" borderId="19" xfId="0" applyNumberFormat="1" applyFont="1" applyFill="1" applyBorder="1" applyAlignment="1">
      <alignment horizontal="center" vertical="center"/>
    </xf>
    <xf numFmtId="14" fontId="17" fillId="3" borderId="1" xfId="0" applyNumberFormat="1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4" fontId="17" fillId="0" borderId="19" xfId="0" applyNumberFormat="1" applyFont="1" applyBorder="1" applyAlignment="1">
      <alignment horizontal="center" vertical="center"/>
    </xf>
    <xf numFmtId="14" fontId="17" fillId="0" borderId="19" xfId="0" applyNumberFormat="1" applyFont="1" applyBorder="1" applyAlignment="1">
      <alignment vertical="center" wrapText="1"/>
    </xf>
    <xf numFmtId="14" fontId="17" fillId="0" borderId="1" xfId="0" applyNumberFormat="1" applyFont="1" applyBorder="1" applyAlignment="1">
      <alignment horizontal="center" vertical="center"/>
    </xf>
    <xf numFmtId="0" fontId="31" fillId="0" borderId="42" xfId="0" applyFont="1" applyBorder="1"/>
    <xf numFmtId="0" fontId="32" fillId="0" borderId="0" xfId="0" applyFont="1"/>
    <xf numFmtId="0" fontId="31" fillId="0" borderId="0" xfId="0" applyFont="1"/>
    <xf numFmtId="0" fontId="0" fillId="0" borderId="43" xfId="0" applyBorder="1"/>
    <xf numFmtId="0" fontId="0" fillId="0" borderId="42" xfId="0" applyBorder="1"/>
    <xf numFmtId="0" fontId="16" fillId="3" borderId="0" xfId="0" applyFont="1" applyFill="1"/>
    <xf numFmtId="0" fontId="12" fillId="0" borderId="20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3" fontId="12" fillId="0" borderId="17" xfId="0" applyNumberFormat="1" applyFont="1" applyBorder="1" applyAlignment="1">
      <alignment horizontal="center"/>
    </xf>
    <xf numFmtId="3" fontId="12" fillId="0" borderId="18" xfId="0" applyNumberFormat="1" applyFont="1" applyBorder="1" applyAlignment="1">
      <alignment horizontal="center"/>
    </xf>
    <xf numFmtId="0" fontId="22" fillId="3" borderId="1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8" fillId="3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3" borderId="0" xfId="0" applyFont="1" applyFill="1" applyAlignment="1">
      <alignment wrapText="1"/>
    </xf>
    <xf numFmtId="0" fontId="26" fillId="0" borderId="5" xfId="0" applyFont="1" applyBorder="1" applyAlignment="1">
      <alignment horizontal="center" vertical="center" textRotation="90" wrapText="1"/>
    </xf>
    <xf numFmtId="0" fontId="15" fillId="3" borderId="0" xfId="0" applyFont="1" applyFill="1" applyAlignment="1">
      <alignment wrapText="1"/>
    </xf>
    <xf numFmtId="0" fontId="25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6" fillId="3" borderId="26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6" fillId="3" borderId="28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38" fillId="0" borderId="0" xfId="0" applyFont="1" applyAlignment="1">
      <alignment horizontal="justify" wrapText="1"/>
    </xf>
    <xf numFmtId="0" fontId="38" fillId="0" borderId="0" xfId="0" applyFont="1"/>
    <xf numFmtId="0" fontId="12" fillId="0" borderId="6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/>
    </xf>
    <xf numFmtId="14" fontId="46" fillId="0" borderId="19" xfId="0" applyNumberFormat="1" applyFont="1" applyBorder="1" applyAlignment="1">
      <alignment horizontal="center" vertical="center"/>
    </xf>
    <xf numFmtId="14" fontId="46" fillId="0" borderId="19" xfId="0" applyNumberFormat="1" applyFont="1" applyBorder="1" applyAlignment="1">
      <alignment vertical="center" wrapText="1"/>
    </xf>
    <xf numFmtId="14" fontId="46" fillId="0" borderId="1" xfId="0" applyNumberFormat="1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/>
    </xf>
    <xf numFmtId="3" fontId="45" fillId="3" borderId="1" xfId="0" applyNumberFormat="1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1" fillId="0" borderId="42" xfId="0" applyFont="1" applyBorder="1"/>
    <xf numFmtId="0" fontId="25" fillId="3" borderId="1" xfId="0" applyFont="1" applyFill="1" applyBorder="1" applyAlignment="1">
      <alignment horizontal="center"/>
    </xf>
    <xf numFmtId="0" fontId="4" fillId="0" borderId="0" xfId="0" applyFont="1"/>
    <xf numFmtId="0" fontId="33" fillId="0" borderId="0" xfId="0" applyFont="1" applyAlignment="1">
      <alignment horizontal="left" wrapText="1"/>
    </xf>
    <xf numFmtId="0" fontId="12" fillId="0" borderId="1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43" fillId="0" borderId="1" xfId="0" applyFont="1" applyBorder="1" applyAlignment="1">
      <alignment wrapText="1"/>
    </xf>
    <xf numFmtId="0" fontId="13" fillId="0" borderId="16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9" fillId="3" borderId="0" xfId="2" applyNumberFormat="1" applyFont="1" applyFill="1" applyBorder="1" applyAlignment="1">
      <alignment vertical="center" wrapText="1"/>
    </xf>
    <xf numFmtId="166" fontId="13" fillId="3" borderId="0" xfId="1" applyFont="1" applyFill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0" fontId="41" fillId="0" borderId="0" xfId="0" applyFont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0" fillId="3" borderId="26" xfId="0" applyFont="1" applyFill="1" applyBorder="1" applyAlignment="1">
      <alignment horizontal="center" vertical="center" wrapText="1"/>
    </xf>
    <xf numFmtId="0" fontId="50" fillId="3" borderId="37" xfId="0" applyFont="1" applyFill="1" applyBorder="1" applyAlignment="1">
      <alignment horizontal="center" vertical="center" wrapText="1"/>
    </xf>
    <xf numFmtId="0" fontId="49" fillId="3" borderId="28" xfId="0" applyFont="1" applyFill="1" applyBorder="1" applyAlignment="1">
      <alignment horizontal="center" vertical="center" wrapText="1"/>
    </xf>
    <xf numFmtId="0" fontId="49" fillId="3" borderId="32" xfId="0" applyFont="1" applyFill="1" applyBorder="1" applyAlignment="1">
      <alignment horizontal="center" vertical="center" wrapText="1"/>
    </xf>
    <xf numFmtId="0" fontId="49" fillId="3" borderId="33" xfId="0" applyFont="1" applyFill="1" applyBorder="1" applyAlignment="1">
      <alignment horizontal="center" vertical="center" wrapText="1"/>
    </xf>
    <xf numFmtId="0" fontId="50" fillId="3" borderId="33" xfId="0" applyFont="1" applyFill="1" applyBorder="1" applyAlignment="1">
      <alignment horizontal="center" vertical="center" wrapText="1"/>
    </xf>
    <xf numFmtId="0" fontId="50" fillId="3" borderId="3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3" borderId="0" xfId="0" applyFont="1" applyFill="1" applyAlignment="1">
      <alignment wrapText="1"/>
    </xf>
    <xf numFmtId="0" fontId="9" fillId="3" borderId="38" xfId="0" applyFont="1" applyFill="1" applyBorder="1" applyAlignment="1">
      <alignment horizontal="center" vertical="center" wrapText="1"/>
    </xf>
    <xf numFmtId="0" fontId="47" fillId="3" borderId="12" xfId="0" applyFont="1" applyFill="1" applyBorder="1" applyAlignment="1">
      <alignment horizontal="center" vertical="center"/>
    </xf>
    <xf numFmtId="14" fontId="53" fillId="0" borderId="19" xfId="0" applyNumberFormat="1" applyFont="1" applyBorder="1" applyAlignment="1">
      <alignment horizontal="center" vertical="center"/>
    </xf>
    <xf numFmtId="14" fontId="53" fillId="0" borderId="19" xfId="0" applyNumberFormat="1" applyFont="1" applyBorder="1" applyAlignment="1">
      <alignment vertical="center" wrapText="1"/>
    </xf>
    <xf numFmtId="14" fontId="53" fillId="0" borderId="1" xfId="0" applyNumberFormat="1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14" fontId="18" fillId="3" borderId="19" xfId="0" applyNumberFormat="1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166" fontId="55" fillId="3" borderId="12" xfId="1" applyFont="1" applyFill="1" applyBorder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18" fillId="0" borderId="20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left" vertical="center" wrapText="1"/>
    </xf>
    <xf numFmtId="0" fontId="37" fillId="3" borderId="39" xfId="0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left" vertical="center" wrapText="1"/>
    </xf>
    <xf numFmtId="0" fontId="37" fillId="3" borderId="27" xfId="0" applyFont="1" applyFill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 wrapText="1"/>
    </xf>
    <xf numFmtId="3" fontId="19" fillId="0" borderId="17" xfId="2" applyNumberFormat="1" applyFont="1" applyFill="1" applyBorder="1" applyAlignment="1">
      <alignment horizontal="center" vertical="center" wrapText="1"/>
    </xf>
    <xf numFmtId="0" fontId="19" fillId="0" borderId="12" xfId="2" applyNumberFormat="1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26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29" xfId="0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36" fillId="3" borderId="24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left" vertical="center" wrapText="1"/>
    </xf>
    <xf numFmtId="0" fontId="36" fillId="3" borderId="9" xfId="0" applyFont="1" applyFill="1" applyBorder="1" applyAlignment="1">
      <alignment horizontal="left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3" fillId="0" borderId="1" xfId="0" applyFont="1" applyBorder="1" applyAlignment="1">
      <alignment horizontal="center" wrapText="1"/>
    </xf>
    <xf numFmtId="0" fontId="48" fillId="0" borderId="1" xfId="0" applyFont="1" applyBorder="1" applyAlignment="1">
      <alignment horizontal="center" wrapText="1"/>
    </xf>
    <xf numFmtId="0" fontId="28" fillId="3" borderId="0" xfId="0" applyFont="1" applyFill="1" applyAlignment="1">
      <alignment horizontal="left" wrapText="1"/>
    </xf>
    <xf numFmtId="0" fontId="13" fillId="0" borderId="16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166" fontId="55" fillId="0" borderId="17" xfId="1" applyFont="1" applyFill="1" applyBorder="1" applyAlignment="1">
      <alignment vertical="center" wrapText="1"/>
    </xf>
    <xf numFmtId="166" fontId="55" fillId="0" borderId="12" xfId="1" applyFont="1" applyFill="1" applyBorder="1" applyAlignment="1">
      <alignment vertical="center" wrapText="1"/>
    </xf>
    <xf numFmtId="3" fontId="45" fillId="0" borderId="16" xfId="0" applyNumberFormat="1" applyFont="1" applyBorder="1" applyAlignment="1">
      <alignment horizontal="center" vertical="center"/>
    </xf>
    <xf numFmtId="3" fontId="45" fillId="0" borderId="20" xfId="0" applyNumberFormat="1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textRotation="90" wrapText="1"/>
    </xf>
    <xf numFmtId="0" fontId="26" fillId="0" borderId="12" xfId="0" applyFont="1" applyBorder="1" applyAlignment="1">
      <alignment horizontal="center" vertical="center" textRotation="90" wrapText="1"/>
    </xf>
    <xf numFmtId="0" fontId="11" fillId="0" borderId="4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4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 wrapText="1"/>
    </xf>
    <xf numFmtId="0" fontId="51" fillId="3" borderId="1" xfId="0" applyFont="1" applyFill="1" applyBorder="1" applyAlignment="1">
      <alignment horizontal="left" vertical="center" wrapText="1"/>
    </xf>
    <xf numFmtId="0" fontId="51" fillId="3" borderId="27" xfId="0" applyFont="1" applyFill="1" applyBorder="1" applyAlignment="1">
      <alignment horizontal="left" vertical="center" wrapText="1"/>
    </xf>
    <xf numFmtId="0" fontId="49" fillId="3" borderId="37" xfId="0" applyFont="1" applyFill="1" applyBorder="1" applyAlignment="1">
      <alignment horizontal="center" vertical="center" wrapText="1"/>
    </xf>
    <xf numFmtId="0" fontId="49" fillId="3" borderId="38" xfId="0" applyFont="1" applyFill="1" applyBorder="1" applyAlignment="1">
      <alignment horizontal="center" vertical="center" wrapText="1"/>
    </xf>
    <xf numFmtId="0" fontId="51" fillId="3" borderId="38" xfId="0" applyFont="1" applyFill="1" applyBorder="1" applyAlignment="1">
      <alignment horizontal="left" vertical="center" wrapText="1"/>
    </xf>
    <xf numFmtId="0" fontId="51" fillId="3" borderId="39" xfId="0" applyFont="1" applyFill="1" applyBorder="1" applyAlignment="1">
      <alignment horizontal="left" vertical="center" wrapText="1"/>
    </xf>
    <xf numFmtId="0" fontId="49" fillId="3" borderId="29" xfId="0" applyFont="1" applyFill="1" applyBorder="1" applyAlignment="1">
      <alignment horizontal="center" vertical="center" wrapText="1"/>
    </xf>
    <xf numFmtId="0" fontId="49" fillId="3" borderId="30" xfId="0" applyFont="1" applyFill="1" applyBorder="1" applyAlignment="1">
      <alignment horizontal="center" vertical="center" wrapText="1"/>
    </xf>
    <xf numFmtId="0" fontId="49" fillId="3" borderId="31" xfId="0" applyFont="1" applyFill="1" applyBorder="1" applyAlignment="1">
      <alignment horizontal="center" vertical="center" wrapText="1"/>
    </xf>
    <xf numFmtId="0" fontId="49" fillId="3" borderId="22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49" fillId="3" borderId="9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left" vertical="center" wrapText="1"/>
    </xf>
    <xf numFmtId="0" fontId="49" fillId="3" borderId="9" xfId="0" applyFont="1" applyFill="1" applyBorder="1" applyAlignment="1">
      <alignment horizontal="left" vertical="center" wrapText="1"/>
    </xf>
    <xf numFmtId="0" fontId="49" fillId="3" borderId="23" xfId="0" applyFont="1" applyFill="1" applyBorder="1" applyAlignment="1">
      <alignment horizontal="center" vertical="center" wrapText="1"/>
    </xf>
    <xf numFmtId="0" fontId="49" fillId="3" borderId="24" xfId="0" applyFont="1" applyFill="1" applyBorder="1" applyAlignment="1">
      <alignment horizontal="center" vertical="center" wrapText="1"/>
    </xf>
    <xf numFmtId="0" fontId="49" fillId="3" borderId="25" xfId="0" applyFont="1" applyFill="1" applyBorder="1" applyAlignment="1">
      <alignment horizontal="center" vertical="center" wrapText="1"/>
    </xf>
    <xf numFmtId="0" fontId="49" fillId="3" borderId="26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 wrapText="1"/>
    </xf>
    <xf numFmtId="0" fontId="49" fillId="3" borderId="34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0" fontId="49" fillId="3" borderId="36" xfId="0" applyFont="1" applyFill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20" fillId="0" borderId="41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34" fillId="0" borderId="41" xfId="0" applyFont="1" applyBorder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34" fillId="0" borderId="19" xfId="0" applyFont="1" applyBorder="1" applyAlignment="1">
      <alignment horizontal="center" wrapText="1"/>
    </xf>
    <xf numFmtId="0" fontId="52" fillId="0" borderId="41" xfId="0" applyFont="1" applyBorder="1" applyAlignment="1">
      <alignment horizontal="left" wrapText="1"/>
    </xf>
    <xf numFmtId="0" fontId="52" fillId="0" borderId="21" xfId="0" applyFont="1" applyBorder="1" applyAlignment="1">
      <alignment horizontal="left" wrapText="1"/>
    </xf>
    <xf numFmtId="0" fontId="52" fillId="0" borderId="19" xfId="0" applyFont="1" applyBorder="1" applyAlignment="1">
      <alignment horizontal="left" wrapText="1"/>
    </xf>
    <xf numFmtId="0" fontId="35" fillId="0" borderId="41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3" fontId="19" fillId="3" borderId="17" xfId="2" applyNumberFormat="1" applyFont="1" applyFill="1" applyBorder="1" applyAlignment="1">
      <alignment horizontal="center" vertical="center" wrapText="1"/>
    </xf>
    <xf numFmtId="0" fontId="19" fillId="3" borderId="12" xfId="2" applyNumberFormat="1" applyFont="1" applyFill="1" applyBorder="1" applyAlignment="1">
      <alignment horizontal="center" vertical="center" wrapText="1"/>
    </xf>
    <xf numFmtId="3" fontId="18" fillId="3" borderId="16" xfId="0" applyNumberFormat="1" applyFont="1" applyFill="1" applyBorder="1" applyAlignment="1">
      <alignment horizontal="center" vertical="center"/>
    </xf>
    <xf numFmtId="3" fontId="18" fillId="3" borderId="20" xfId="0" applyNumberFormat="1" applyFont="1" applyFill="1" applyBorder="1" applyAlignment="1">
      <alignment horizontal="center" vertical="center"/>
    </xf>
  </cellXfs>
  <cellStyles count="4">
    <cellStyle name="Milliers [0]" xfId="1" builtinId="6"/>
    <cellStyle name="Milliers [0] 2" xfId="3" xr:uid="{00000000-0005-0000-0000-000001000000}"/>
    <cellStyle name="Milliers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1"/>
  <sheetViews>
    <sheetView topLeftCell="A37" zoomScale="160" zoomScaleNormal="100" workbookViewId="0">
      <selection activeCell="W10" sqref="W10"/>
    </sheetView>
  </sheetViews>
  <sheetFormatPr baseColWidth="10" defaultRowHeight="14.4" x14ac:dyDescent="0.3"/>
  <cols>
    <col min="1" max="1" width="2.5546875" style="26" customWidth="1"/>
    <col min="2" max="2" width="14.88671875" style="25" customWidth="1"/>
    <col min="3" max="3" width="11.21875" style="25" customWidth="1"/>
    <col min="4" max="4" width="3.44140625" style="25" customWidth="1"/>
    <col min="5" max="5" width="4.21875" style="25" customWidth="1"/>
    <col min="6" max="6" width="3.33203125" style="25" customWidth="1"/>
    <col min="7" max="7" width="3.109375" style="25" customWidth="1"/>
    <col min="8" max="8" width="5.109375" style="25" customWidth="1"/>
    <col min="9" max="10" width="5.44140625" style="25" customWidth="1"/>
    <col min="11" max="11" width="5.6640625" style="25" customWidth="1"/>
    <col min="12" max="12" width="5.44140625" style="25" customWidth="1"/>
    <col min="13" max="13" width="5.77734375" style="25" customWidth="1"/>
    <col min="14" max="14" width="5.21875" style="25" customWidth="1"/>
    <col min="15" max="15" width="5.33203125" style="25" customWidth="1"/>
    <col min="16" max="17" width="5.5546875" style="25" customWidth="1"/>
    <col min="18" max="18" width="3.88671875" style="25" customWidth="1"/>
    <col min="19" max="19" width="5.44140625" style="25" customWidth="1"/>
    <col min="20" max="20" width="5.21875" customWidth="1"/>
    <col min="21" max="22" width="5.44140625" customWidth="1"/>
    <col min="23" max="24" width="5.21875" customWidth="1"/>
  </cols>
  <sheetData>
    <row r="1" spans="1:24" ht="18.75" customHeight="1" x14ac:dyDescent="0.35">
      <c r="A1" s="22"/>
      <c r="B1" s="97"/>
      <c r="C1" s="7"/>
      <c r="D1" s="7"/>
      <c r="E1" s="7"/>
      <c r="F1" s="7"/>
      <c r="G1" s="7"/>
      <c r="H1" s="24"/>
      <c r="I1" s="24"/>
      <c r="J1" s="7"/>
      <c r="K1" s="82" t="s">
        <v>1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9.05" customHeight="1" x14ac:dyDescent="0.35">
      <c r="A2" s="80"/>
      <c r="B2" s="79" t="s">
        <v>2</v>
      </c>
      <c r="C2" s="191" t="s">
        <v>93</v>
      </c>
      <c r="D2" s="191"/>
      <c r="E2" s="191"/>
      <c r="F2" s="191"/>
      <c r="G2" s="191"/>
      <c r="H2" s="191"/>
      <c r="I2" s="191"/>
      <c r="J2" s="23"/>
      <c r="K2" s="24"/>
      <c r="L2" s="24"/>
      <c r="M2" s="24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ht="15.45" customHeight="1" x14ac:dyDescent="0.35">
      <c r="A3" s="80"/>
      <c r="B3" s="79" t="s">
        <v>3</v>
      </c>
      <c r="C3" s="191">
        <v>2026</v>
      </c>
      <c r="D3" s="191"/>
      <c r="E3" s="191"/>
      <c r="F3" s="191"/>
      <c r="G3" s="191"/>
      <c r="H3" s="191"/>
      <c r="I3" s="191"/>
      <c r="J3" s="23"/>
      <c r="K3" s="24"/>
      <c r="L3" s="24"/>
      <c r="M3" s="24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ht="13.95" customHeight="1" x14ac:dyDescent="0.35">
      <c r="A4" s="80"/>
      <c r="B4" s="79" t="s">
        <v>4</v>
      </c>
      <c r="C4" s="191" t="s">
        <v>92</v>
      </c>
      <c r="D4" s="191"/>
      <c r="E4" s="191"/>
      <c r="F4" s="191"/>
      <c r="G4" s="191"/>
      <c r="H4" s="191"/>
      <c r="I4" s="191"/>
      <c r="J4" s="23"/>
      <c r="K4" s="24"/>
      <c r="L4" s="24"/>
      <c r="M4" s="24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ht="36" customHeight="1" x14ac:dyDescent="0.35">
      <c r="A5" s="80"/>
      <c r="B5" s="79" t="s">
        <v>5</v>
      </c>
      <c r="C5" s="191" t="s">
        <v>76</v>
      </c>
      <c r="D5" s="191"/>
      <c r="E5" s="191"/>
      <c r="F5" s="191"/>
      <c r="G5" s="191"/>
      <c r="H5" s="191"/>
      <c r="I5" s="191"/>
      <c r="J5" s="23"/>
      <c r="K5" s="24"/>
      <c r="L5" s="24"/>
      <c r="M5" s="24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21" customHeight="1" x14ac:dyDescent="0.35">
      <c r="A6" s="80"/>
      <c r="B6" s="79" t="s">
        <v>7</v>
      </c>
      <c r="C6" s="191" t="s">
        <v>87</v>
      </c>
      <c r="D6" s="191"/>
      <c r="E6" s="191"/>
      <c r="F6" s="191"/>
      <c r="G6" s="191"/>
      <c r="H6" s="191"/>
      <c r="I6" s="191"/>
      <c r="J6" s="23"/>
      <c r="K6" s="24"/>
      <c r="L6" s="24"/>
      <c r="M6" s="24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15" customHeight="1" x14ac:dyDescent="0.35">
      <c r="A7" s="22"/>
      <c r="B7" s="83"/>
      <c r="C7" s="83"/>
      <c r="D7" s="83"/>
      <c r="E7" s="83"/>
      <c r="F7" s="83"/>
      <c r="G7" s="83"/>
      <c r="H7" s="83"/>
      <c r="I7" s="83"/>
      <c r="J7" s="23"/>
      <c r="K7" s="24"/>
      <c r="L7" s="24"/>
      <c r="M7" s="24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36.75" customHeight="1" x14ac:dyDescent="0.35">
      <c r="A8" s="22"/>
      <c r="B8" s="24"/>
      <c r="C8" s="24"/>
      <c r="D8" s="24"/>
      <c r="E8" s="24"/>
      <c r="F8" s="190" t="s">
        <v>83</v>
      </c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24"/>
      <c r="U8" s="24"/>
      <c r="V8" s="24"/>
      <c r="W8" s="24"/>
      <c r="X8" s="24"/>
    </row>
    <row r="9" spans="1:24" ht="25.5" customHeight="1" x14ac:dyDescent="0.3">
      <c r="A9" s="177" t="s">
        <v>10</v>
      </c>
      <c r="B9" s="177"/>
      <c r="C9" s="177"/>
      <c r="D9" s="177"/>
      <c r="E9" s="177"/>
      <c r="F9" s="177"/>
      <c r="G9" s="177"/>
      <c r="H9" s="177"/>
      <c r="I9" s="177" t="s">
        <v>11</v>
      </c>
      <c r="J9" s="177"/>
      <c r="K9" s="177"/>
      <c r="L9" s="177"/>
      <c r="M9" s="177" t="s">
        <v>81</v>
      </c>
      <c r="N9" s="177"/>
      <c r="O9" s="177"/>
      <c r="P9" s="86"/>
      <c r="Q9" s="177" t="s">
        <v>13</v>
      </c>
      <c r="R9" s="177"/>
      <c r="S9" s="177"/>
      <c r="T9" s="177"/>
      <c r="U9" s="177"/>
      <c r="V9" s="177"/>
      <c r="W9" s="177" t="s">
        <v>77</v>
      </c>
      <c r="X9" s="177"/>
    </row>
    <row r="10" spans="1:24" ht="46.5" customHeight="1" x14ac:dyDescent="0.3">
      <c r="A10" s="178" t="s">
        <v>14</v>
      </c>
      <c r="B10" s="180" t="s">
        <v>15</v>
      </c>
      <c r="C10" s="182" t="s">
        <v>16</v>
      </c>
      <c r="D10" s="182" t="s">
        <v>17</v>
      </c>
      <c r="E10" s="182" t="s">
        <v>18</v>
      </c>
      <c r="F10" s="182" t="s">
        <v>19</v>
      </c>
      <c r="G10" s="182" t="s">
        <v>20</v>
      </c>
      <c r="H10" s="186" t="s">
        <v>21</v>
      </c>
      <c r="I10" s="188" t="s">
        <v>22</v>
      </c>
      <c r="J10" s="28" t="s">
        <v>23</v>
      </c>
      <c r="K10" s="28" t="s">
        <v>24</v>
      </c>
      <c r="L10" s="28" t="s">
        <v>80</v>
      </c>
      <c r="M10" s="28" t="s">
        <v>26</v>
      </c>
      <c r="N10" s="28" t="s">
        <v>27</v>
      </c>
      <c r="O10" s="28" t="s">
        <v>28</v>
      </c>
      <c r="P10" s="28" t="s">
        <v>29</v>
      </c>
      <c r="Q10" s="28" t="s">
        <v>30</v>
      </c>
      <c r="R10" s="184" t="s">
        <v>31</v>
      </c>
      <c r="S10" s="28" t="s">
        <v>32</v>
      </c>
      <c r="T10" s="28" t="s">
        <v>33</v>
      </c>
      <c r="U10" s="69" t="s">
        <v>34</v>
      </c>
      <c r="V10" s="84" t="s">
        <v>35</v>
      </c>
      <c r="W10" s="85" t="s">
        <v>78</v>
      </c>
      <c r="X10" s="175" t="s">
        <v>79</v>
      </c>
    </row>
    <row r="11" spans="1:24" ht="25.8" customHeight="1" x14ac:dyDescent="0.3">
      <c r="A11" s="179"/>
      <c r="B11" s="181"/>
      <c r="C11" s="183"/>
      <c r="D11" s="183"/>
      <c r="E11" s="183"/>
      <c r="F11" s="183"/>
      <c r="G11" s="183"/>
      <c r="H11" s="187"/>
      <c r="I11" s="189"/>
      <c r="J11" s="29" t="s">
        <v>36</v>
      </c>
      <c r="K11" s="10" t="s">
        <v>37</v>
      </c>
      <c r="L11" s="29" t="s">
        <v>38</v>
      </c>
      <c r="M11" s="10" t="s">
        <v>39</v>
      </c>
      <c r="N11" s="29" t="s">
        <v>36</v>
      </c>
      <c r="O11" s="10" t="s">
        <v>39</v>
      </c>
      <c r="P11" s="10" t="s">
        <v>40</v>
      </c>
      <c r="Q11" s="30" t="s">
        <v>36</v>
      </c>
      <c r="R11" s="185"/>
      <c r="S11" s="29" t="s">
        <v>40</v>
      </c>
      <c r="T11" s="29" t="s">
        <v>41</v>
      </c>
      <c r="U11" s="31" t="s">
        <v>37</v>
      </c>
      <c r="V11" s="32" t="s">
        <v>42</v>
      </c>
      <c r="W11" s="9"/>
      <c r="X11" s="176"/>
    </row>
    <row r="12" spans="1:24" ht="14.55" customHeight="1" x14ac:dyDescent="0.3">
      <c r="A12" s="166">
        <v>1</v>
      </c>
      <c r="B12" s="164" t="s">
        <v>86</v>
      </c>
      <c r="C12" s="167">
        <v>6159450000</v>
      </c>
      <c r="D12" s="169">
        <v>11</v>
      </c>
      <c r="E12" s="171" t="s">
        <v>45</v>
      </c>
      <c r="F12" s="173"/>
      <c r="G12" s="171" t="s">
        <v>110</v>
      </c>
      <c r="H12" s="70" t="s">
        <v>43</v>
      </c>
      <c r="I12" s="71">
        <v>46106</v>
      </c>
      <c r="J12" s="71">
        <f>I12+12</f>
        <v>46118</v>
      </c>
      <c r="K12" s="71">
        <f>J12+3</f>
        <v>46121</v>
      </c>
      <c r="L12" s="71">
        <f>K12+30</f>
        <v>46151</v>
      </c>
      <c r="M12" s="71">
        <f>L12+15</f>
        <v>46166</v>
      </c>
      <c r="N12" s="71">
        <f>M12+12</f>
        <v>46178</v>
      </c>
      <c r="O12" s="71">
        <f>N12+15</f>
        <v>46193</v>
      </c>
      <c r="P12" s="71">
        <f>O12+7</f>
        <v>46200</v>
      </c>
      <c r="Q12" s="71">
        <f>P12+12</f>
        <v>46212</v>
      </c>
      <c r="R12" s="72"/>
      <c r="S12" s="71">
        <f>Q12+7</f>
        <v>46219</v>
      </c>
      <c r="T12" s="71">
        <f>S12+10</f>
        <v>46229</v>
      </c>
      <c r="U12" s="73">
        <f>T12+3</f>
        <v>46232</v>
      </c>
      <c r="V12" s="73">
        <f>U12+3</f>
        <v>46235</v>
      </c>
      <c r="W12" s="73">
        <f>V12+15</f>
        <v>46250</v>
      </c>
      <c r="X12" s="73">
        <f>W12+90</f>
        <v>46340</v>
      </c>
    </row>
    <row r="13" spans="1:24" ht="25.2" customHeight="1" x14ac:dyDescent="0.3">
      <c r="A13" s="166"/>
      <c r="B13" s="165"/>
      <c r="C13" s="168"/>
      <c r="D13" s="170"/>
      <c r="E13" s="172"/>
      <c r="F13" s="174"/>
      <c r="G13" s="172"/>
      <c r="H13" s="70" t="s">
        <v>44</v>
      </c>
      <c r="I13" s="71"/>
      <c r="J13" s="71"/>
      <c r="K13" s="74"/>
      <c r="L13" s="74"/>
      <c r="M13" s="74"/>
      <c r="N13" s="74"/>
      <c r="O13" s="74"/>
      <c r="P13" s="74"/>
      <c r="Q13" s="74"/>
      <c r="R13" s="72"/>
      <c r="S13" s="74"/>
      <c r="T13" s="74"/>
      <c r="U13" s="75"/>
      <c r="V13" s="75"/>
      <c r="W13" s="73"/>
      <c r="X13" s="73"/>
    </row>
    <row r="14" spans="1:24" ht="18" customHeight="1" x14ac:dyDescent="0.3">
      <c r="A14" s="166">
        <v>2</v>
      </c>
      <c r="B14" s="164" t="s">
        <v>106</v>
      </c>
      <c r="C14" s="167">
        <v>94877355000</v>
      </c>
      <c r="D14" s="169">
        <v>11</v>
      </c>
      <c r="E14" s="171" t="s">
        <v>45</v>
      </c>
      <c r="F14" s="173"/>
      <c r="G14" s="171" t="s">
        <v>110</v>
      </c>
      <c r="H14" s="70" t="s">
        <v>43</v>
      </c>
      <c r="I14" s="71">
        <v>46026</v>
      </c>
      <c r="J14" s="71">
        <f>I14+12</f>
        <v>46038</v>
      </c>
      <c r="K14" s="71">
        <f>J14+3</f>
        <v>46041</v>
      </c>
      <c r="L14" s="71">
        <f>K14+30</f>
        <v>46071</v>
      </c>
      <c r="M14" s="71">
        <f>L14+15</f>
        <v>46086</v>
      </c>
      <c r="N14" s="71">
        <f>M14+12</f>
        <v>46098</v>
      </c>
      <c r="O14" s="71">
        <f>N14+15</f>
        <v>46113</v>
      </c>
      <c r="P14" s="71">
        <f>O14+7</f>
        <v>46120</v>
      </c>
      <c r="Q14" s="71">
        <f>P14+12</f>
        <v>46132</v>
      </c>
      <c r="R14" s="72"/>
      <c r="S14" s="71">
        <f>Q14+7</f>
        <v>46139</v>
      </c>
      <c r="T14" s="71">
        <f>S14+10</f>
        <v>46149</v>
      </c>
      <c r="U14" s="73">
        <f>T14+3</f>
        <v>46152</v>
      </c>
      <c r="V14" s="73">
        <f>U14+3</f>
        <v>46155</v>
      </c>
      <c r="W14" s="73">
        <f>V14+15</f>
        <v>46170</v>
      </c>
      <c r="X14" s="73">
        <f>W14+90</f>
        <v>46260</v>
      </c>
    </row>
    <row r="15" spans="1:24" ht="9" customHeight="1" x14ac:dyDescent="0.3">
      <c r="A15" s="166"/>
      <c r="B15" s="165"/>
      <c r="C15" s="168"/>
      <c r="D15" s="170"/>
      <c r="E15" s="172"/>
      <c r="F15" s="174"/>
      <c r="G15" s="172"/>
      <c r="H15" s="70" t="s">
        <v>44</v>
      </c>
      <c r="I15" s="71"/>
      <c r="J15" s="71"/>
      <c r="K15" s="74"/>
      <c r="L15" s="74"/>
      <c r="M15" s="74"/>
      <c r="N15" s="74"/>
      <c r="O15" s="74"/>
      <c r="P15" s="74"/>
      <c r="Q15" s="74"/>
      <c r="R15" s="72"/>
      <c r="S15" s="74"/>
      <c r="T15" s="74"/>
      <c r="U15" s="75"/>
      <c r="V15" s="75"/>
      <c r="W15" s="73"/>
      <c r="X15" s="73"/>
    </row>
    <row r="16" spans="1:24" x14ac:dyDescent="0.3">
      <c r="A16" s="164">
        <v>3</v>
      </c>
      <c r="B16" s="164" t="s">
        <v>104</v>
      </c>
      <c r="C16" s="167">
        <v>4950000000</v>
      </c>
      <c r="D16" s="169">
        <v>11</v>
      </c>
      <c r="E16" s="171" t="s">
        <v>45</v>
      </c>
      <c r="F16" s="173"/>
      <c r="G16" s="171" t="s">
        <v>47</v>
      </c>
      <c r="H16" s="70" t="s">
        <v>43</v>
      </c>
      <c r="I16" s="71">
        <v>46026</v>
      </c>
      <c r="J16" s="71">
        <f>I16+12</f>
        <v>46038</v>
      </c>
      <c r="K16" s="71">
        <f>J16+3</f>
        <v>46041</v>
      </c>
      <c r="L16" s="71">
        <f>K16+30</f>
        <v>46071</v>
      </c>
      <c r="M16" s="71">
        <f>L16+15</f>
        <v>46086</v>
      </c>
      <c r="N16" s="71">
        <f>M16+12</f>
        <v>46098</v>
      </c>
      <c r="O16" s="71">
        <f>N16+15</f>
        <v>46113</v>
      </c>
      <c r="P16" s="71">
        <f>O16+7</f>
        <v>46120</v>
      </c>
      <c r="Q16" s="71">
        <f>P16+12</f>
        <v>46132</v>
      </c>
      <c r="R16" s="72"/>
      <c r="S16" s="71">
        <f>Q16+7</f>
        <v>46139</v>
      </c>
      <c r="T16" s="71">
        <f>S16+10</f>
        <v>46149</v>
      </c>
      <c r="U16" s="73">
        <f>T16+3</f>
        <v>46152</v>
      </c>
      <c r="V16" s="73">
        <f>U16+3</f>
        <v>46155</v>
      </c>
      <c r="W16" s="73">
        <f>V16+15</f>
        <v>46170</v>
      </c>
      <c r="X16" s="73">
        <f>W16+90</f>
        <v>46260</v>
      </c>
    </row>
    <row r="17" spans="1:24" x14ac:dyDescent="0.3">
      <c r="A17" s="165"/>
      <c r="B17" s="165"/>
      <c r="C17" s="168"/>
      <c r="D17" s="170"/>
      <c r="E17" s="172"/>
      <c r="F17" s="174"/>
      <c r="G17" s="172"/>
      <c r="H17" s="70" t="s">
        <v>44</v>
      </c>
      <c r="I17" s="71"/>
      <c r="J17" s="71"/>
      <c r="K17" s="74"/>
      <c r="L17" s="74"/>
      <c r="M17" s="74"/>
      <c r="N17" s="74"/>
      <c r="O17" s="74"/>
      <c r="P17" s="74"/>
      <c r="Q17" s="74"/>
      <c r="R17" s="72"/>
      <c r="S17" s="74"/>
      <c r="T17" s="74"/>
      <c r="U17" s="75"/>
      <c r="V17" s="75"/>
      <c r="W17" s="73"/>
      <c r="X17" s="73"/>
    </row>
    <row r="18" spans="1:24" x14ac:dyDescent="0.3">
      <c r="A18" s="164">
        <v>4</v>
      </c>
      <c r="B18" s="164" t="s">
        <v>105</v>
      </c>
      <c r="C18" s="167">
        <v>1000000000</v>
      </c>
      <c r="D18" s="169">
        <v>11</v>
      </c>
      <c r="E18" s="171" t="s">
        <v>45</v>
      </c>
      <c r="F18" s="173"/>
      <c r="G18" s="171" t="s">
        <v>47</v>
      </c>
      <c r="H18" s="70" t="s">
        <v>43</v>
      </c>
      <c r="I18" s="71">
        <v>46195</v>
      </c>
      <c r="J18" s="71">
        <f>I18+12</f>
        <v>46207</v>
      </c>
      <c r="K18" s="71">
        <f>J18+3</f>
        <v>46210</v>
      </c>
      <c r="L18" s="71">
        <f>K18+30</f>
        <v>46240</v>
      </c>
      <c r="M18" s="71">
        <f>L18+15</f>
        <v>46255</v>
      </c>
      <c r="N18" s="71">
        <f>M18+12</f>
        <v>46267</v>
      </c>
      <c r="O18" s="71">
        <f>N18+15</f>
        <v>46282</v>
      </c>
      <c r="P18" s="71">
        <f>O18+7</f>
        <v>46289</v>
      </c>
      <c r="Q18" s="71">
        <f>P18+12</f>
        <v>46301</v>
      </c>
      <c r="R18" s="72"/>
      <c r="S18" s="71">
        <f>Q18+7</f>
        <v>46308</v>
      </c>
      <c r="T18" s="71">
        <f>S18+10</f>
        <v>46318</v>
      </c>
      <c r="U18" s="73">
        <f>T18+3</f>
        <v>46321</v>
      </c>
      <c r="V18" s="73">
        <f>U18+3</f>
        <v>46324</v>
      </c>
      <c r="W18" s="73">
        <f>V18+15</f>
        <v>46339</v>
      </c>
      <c r="X18" s="73">
        <f>W18+90</f>
        <v>46429</v>
      </c>
    </row>
    <row r="19" spans="1:24" x14ac:dyDescent="0.3">
      <c r="A19" s="165"/>
      <c r="B19" s="165"/>
      <c r="C19" s="168"/>
      <c r="D19" s="170"/>
      <c r="E19" s="172"/>
      <c r="F19" s="174"/>
      <c r="G19" s="172"/>
      <c r="H19" s="70" t="s">
        <v>44</v>
      </c>
      <c r="I19" s="71"/>
      <c r="J19" s="71"/>
      <c r="K19" s="74"/>
      <c r="L19" s="74"/>
      <c r="M19" s="74"/>
      <c r="N19" s="74"/>
      <c r="O19" s="74"/>
      <c r="P19" s="74"/>
      <c r="Q19" s="74"/>
      <c r="R19" s="72"/>
      <c r="S19" s="74"/>
      <c r="T19" s="74"/>
      <c r="U19" s="75"/>
      <c r="V19" s="75"/>
      <c r="W19" s="73"/>
      <c r="X19" s="73"/>
    </row>
    <row r="20" spans="1:24" x14ac:dyDescent="0.3">
      <c r="A20" s="164">
        <v>5</v>
      </c>
      <c r="B20" s="164" t="s">
        <v>107</v>
      </c>
      <c r="C20" s="167">
        <v>3000000000</v>
      </c>
      <c r="D20" s="169">
        <v>11</v>
      </c>
      <c r="E20" s="171" t="s">
        <v>45</v>
      </c>
      <c r="F20" s="173"/>
      <c r="G20" s="171" t="s">
        <v>47</v>
      </c>
      <c r="H20" s="70" t="s">
        <v>43</v>
      </c>
      <c r="I20" s="71">
        <v>46166</v>
      </c>
      <c r="J20" s="71">
        <f>I20+12</f>
        <v>46178</v>
      </c>
      <c r="K20" s="71">
        <f>J20+3</f>
        <v>46181</v>
      </c>
      <c r="L20" s="71">
        <f>K20+30</f>
        <v>46211</v>
      </c>
      <c r="M20" s="71">
        <f>L20+15</f>
        <v>46226</v>
      </c>
      <c r="N20" s="71">
        <f>M20+12</f>
        <v>46238</v>
      </c>
      <c r="O20" s="71">
        <f>N20+15</f>
        <v>46253</v>
      </c>
      <c r="P20" s="71">
        <f>O20+7</f>
        <v>46260</v>
      </c>
      <c r="Q20" s="71">
        <f>P20+12</f>
        <v>46272</v>
      </c>
      <c r="R20" s="72"/>
      <c r="S20" s="71">
        <f>Q20+7</f>
        <v>46279</v>
      </c>
      <c r="T20" s="71">
        <f>S20+10</f>
        <v>46289</v>
      </c>
      <c r="U20" s="73">
        <f>T20+3</f>
        <v>46292</v>
      </c>
      <c r="V20" s="73">
        <f>U20+3</f>
        <v>46295</v>
      </c>
      <c r="W20" s="73">
        <f>V20+15</f>
        <v>46310</v>
      </c>
      <c r="X20" s="73">
        <f>W20+90</f>
        <v>46400</v>
      </c>
    </row>
    <row r="21" spans="1:24" x14ac:dyDescent="0.3">
      <c r="A21" s="165"/>
      <c r="B21" s="165"/>
      <c r="C21" s="168"/>
      <c r="D21" s="170"/>
      <c r="E21" s="172"/>
      <c r="F21" s="174"/>
      <c r="G21" s="172"/>
      <c r="H21" s="70" t="s">
        <v>44</v>
      </c>
      <c r="I21" s="71"/>
      <c r="J21" s="71"/>
      <c r="K21" s="74"/>
      <c r="L21" s="74"/>
      <c r="M21" s="74"/>
      <c r="N21" s="74"/>
      <c r="O21" s="74"/>
      <c r="P21" s="74"/>
      <c r="Q21" s="74"/>
      <c r="R21" s="72"/>
      <c r="S21" s="74"/>
      <c r="T21" s="74"/>
      <c r="U21" s="75"/>
      <c r="V21" s="75"/>
      <c r="W21" s="73"/>
      <c r="X21" s="73"/>
    </row>
    <row r="22" spans="1:24" x14ac:dyDescent="0.3">
      <c r="A22" s="166">
        <v>6</v>
      </c>
      <c r="B22" s="164" t="s">
        <v>85</v>
      </c>
      <c r="C22" s="167">
        <v>35000000000</v>
      </c>
      <c r="D22" s="169">
        <v>11</v>
      </c>
      <c r="E22" s="171" t="s">
        <v>45</v>
      </c>
      <c r="F22" s="173"/>
      <c r="G22" s="171" t="s">
        <v>110</v>
      </c>
      <c r="H22" s="70" t="s">
        <v>43</v>
      </c>
      <c r="I22" s="71">
        <v>46107</v>
      </c>
      <c r="J22" s="71">
        <f>I22+12</f>
        <v>46119</v>
      </c>
      <c r="K22" s="71">
        <f>J22+3</f>
        <v>46122</v>
      </c>
      <c r="L22" s="71">
        <f>K22+30</f>
        <v>46152</v>
      </c>
      <c r="M22" s="71">
        <f>L22+15</f>
        <v>46167</v>
      </c>
      <c r="N22" s="71">
        <f>M22+12</f>
        <v>46179</v>
      </c>
      <c r="O22" s="71">
        <f>N22+15</f>
        <v>46194</v>
      </c>
      <c r="P22" s="71">
        <f>O22+7</f>
        <v>46201</v>
      </c>
      <c r="Q22" s="71">
        <f>P22+12</f>
        <v>46213</v>
      </c>
      <c r="R22" s="72"/>
      <c r="S22" s="71">
        <f>Q22+7</f>
        <v>46220</v>
      </c>
      <c r="T22" s="71">
        <f>S22+10</f>
        <v>46230</v>
      </c>
      <c r="U22" s="73">
        <f>T22+3</f>
        <v>46233</v>
      </c>
      <c r="V22" s="73">
        <f>U22+3</f>
        <v>46236</v>
      </c>
      <c r="W22" s="73">
        <f>V22+15</f>
        <v>46251</v>
      </c>
      <c r="X22" s="73">
        <f>W22+90</f>
        <v>46341</v>
      </c>
    </row>
    <row r="23" spans="1:24" ht="73.8" customHeight="1" x14ac:dyDescent="0.3">
      <c r="A23" s="166"/>
      <c r="B23" s="165"/>
      <c r="C23" s="168"/>
      <c r="D23" s="170"/>
      <c r="E23" s="172"/>
      <c r="F23" s="174"/>
      <c r="G23" s="172"/>
      <c r="H23" s="70" t="s">
        <v>44</v>
      </c>
      <c r="I23" s="71"/>
      <c r="J23" s="71"/>
      <c r="K23" s="74"/>
      <c r="L23" s="74"/>
      <c r="M23" s="74"/>
      <c r="N23" s="74"/>
      <c r="O23" s="74"/>
      <c r="P23" s="74"/>
      <c r="Q23" s="74"/>
      <c r="R23" s="72"/>
      <c r="S23" s="74"/>
      <c r="T23" s="74"/>
      <c r="U23" s="75"/>
      <c r="V23" s="75"/>
      <c r="W23" s="73"/>
      <c r="X23" s="73"/>
    </row>
    <row r="24" spans="1:24" s="27" customFormat="1" ht="13.5" customHeight="1" x14ac:dyDescent="0.3">
      <c r="A24" s="81"/>
      <c r="B24" s="108" t="s">
        <v>48</v>
      </c>
      <c r="C24" s="116">
        <f>SUM(C12:C23)</f>
        <v>144986805000</v>
      </c>
      <c r="D24" s="77"/>
      <c r="E24" s="76"/>
      <c r="F24" s="76"/>
      <c r="G24" s="76"/>
      <c r="H24" s="76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3"/>
      <c r="X24" s="73"/>
    </row>
    <row r="25" spans="1:24" ht="15" thickBot="1" x14ac:dyDescent="0.35">
      <c r="A25"/>
      <c r="B25"/>
      <c r="C25" s="93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31.95" customHeight="1" thickBot="1" x14ac:dyDescent="0.35">
      <c r="A26"/>
      <c r="B26" s="163" t="s">
        <v>49</v>
      </c>
      <c r="C26" s="163"/>
      <c r="D26" s="163"/>
      <c r="E26" s="46"/>
      <c r="F26" s="147" t="s">
        <v>50</v>
      </c>
      <c r="G26" s="148"/>
      <c r="H26" s="148"/>
      <c r="I26" s="148"/>
      <c r="J26" s="149"/>
      <c r="K26" s="47"/>
      <c r="L26" s="150" t="s">
        <v>51</v>
      </c>
      <c r="M26" s="151"/>
      <c r="N26" s="152" t="s">
        <v>52</v>
      </c>
      <c r="O26" s="152"/>
      <c r="P26" s="153"/>
      <c r="Q26" s="47"/>
      <c r="R26" s="144" t="s">
        <v>18</v>
      </c>
      <c r="S26" s="145"/>
      <c r="T26" s="145"/>
      <c r="U26" s="145"/>
      <c r="V26" s="146"/>
    </row>
    <row r="27" spans="1:24" ht="22.05" customHeight="1" thickBot="1" x14ac:dyDescent="0.35">
      <c r="B27" s="123" t="s">
        <v>53</v>
      </c>
      <c r="C27" s="123"/>
      <c r="D27" s="46"/>
      <c r="E27" s="46"/>
      <c r="F27" s="98" t="s">
        <v>46</v>
      </c>
      <c r="G27" s="56"/>
      <c r="H27" s="128" t="s">
        <v>54</v>
      </c>
      <c r="I27" s="128"/>
      <c r="J27" s="129"/>
      <c r="K27" s="47"/>
      <c r="L27" s="137">
        <v>1</v>
      </c>
      <c r="M27" s="138"/>
      <c r="N27" s="128" t="s">
        <v>55</v>
      </c>
      <c r="O27" s="128"/>
      <c r="P27" s="129"/>
      <c r="Q27" s="47"/>
      <c r="R27" s="57" t="s">
        <v>45</v>
      </c>
      <c r="S27" s="139" t="s">
        <v>56</v>
      </c>
      <c r="T27" s="140"/>
      <c r="U27" s="140"/>
      <c r="V27" s="141"/>
    </row>
    <row r="28" spans="1:24" ht="21" thickBot="1" x14ac:dyDescent="0.35">
      <c r="B28" s="123" t="s">
        <v>57</v>
      </c>
      <c r="C28" s="123"/>
      <c r="D28" s="46"/>
      <c r="E28" s="46"/>
      <c r="F28" s="98" t="s">
        <v>58</v>
      </c>
      <c r="G28" s="56"/>
      <c r="H28" s="128" t="s">
        <v>59</v>
      </c>
      <c r="I28" s="128"/>
      <c r="J28" s="129"/>
      <c r="K28" s="47"/>
      <c r="L28" s="137">
        <v>2</v>
      </c>
      <c r="M28" s="138"/>
      <c r="N28" s="128" t="s">
        <v>60</v>
      </c>
      <c r="O28" s="128"/>
      <c r="P28" s="129"/>
      <c r="Q28" s="47"/>
      <c r="R28" s="104" t="s">
        <v>61</v>
      </c>
      <c r="S28" s="139" t="s">
        <v>62</v>
      </c>
      <c r="T28" s="140"/>
      <c r="U28" s="140"/>
      <c r="V28" s="141"/>
    </row>
    <row r="29" spans="1:24" ht="30.45" customHeight="1" thickBot="1" x14ac:dyDescent="0.35">
      <c r="B29" s="123" t="s">
        <v>63</v>
      </c>
      <c r="C29" s="123"/>
      <c r="D29" s="46"/>
      <c r="E29" s="46"/>
      <c r="F29" s="98" t="s">
        <v>64</v>
      </c>
      <c r="G29" s="56"/>
      <c r="H29" s="128" t="s">
        <v>65</v>
      </c>
      <c r="I29" s="128"/>
      <c r="J29" s="129"/>
      <c r="K29" s="47"/>
      <c r="L29" s="137">
        <v>3</v>
      </c>
      <c r="M29" s="138"/>
      <c r="N29" s="128" t="s">
        <v>66</v>
      </c>
      <c r="O29" s="128"/>
      <c r="P29" s="129"/>
      <c r="Q29" s="47"/>
      <c r="R29" s="103" t="s">
        <v>67</v>
      </c>
      <c r="S29" s="134" t="s">
        <v>68</v>
      </c>
      <c r="T29" s="135"/>
      <c r="U29" s="135"/>
      <c r="V29" s="136"/>
    </row>
    <row r="30" spans="1:24" ht="18.45" customHeight="1" thickBot="1" x14ac:dyDescent="0.35">
      <c r="B30" s="123" t="s">
        <v>69</v>
      </c>
      <c r="C30" s="123"/>
      <c r="D30" s="46"/>
      <c r="E30" s="46"/>
      <c r="F30" s="98" t="s">
        <v>70</v>
      </c>
      <c r="G30" s="56"/>
      <c r="H30" s="128" t="s">
        <v>71</v>
      </c>
      <c r="I30" s="128"/>
      <c r="J30" s="129"/>
      <c r="K30" s="47"/>
      <c r="L30" s="142">
        <v>4</v>
      </c>
      <c r="M30" s="143"/>
      <c r="N30" s="126" t="s">
        <v>72</v>
      </c>
      <c r="O30" s="126"/>
      <c r="P30" s="127"/>
      <c r="Q30" s="47"/>
      <c r="R30" s="47"/>
      <c r="S30" s="47"/>
      <c r="T30" s="47"/>
      <c r="U30" s="47"/>
      <c r="V30" s="47"/>
    </row>
    <row r="31" spans="1:24" ht="23.55" customHeight="1" thickBot="1" x14ac:dyDescent="0.35">
      <c r="B31" s="123" t="s">
        <v>73</v>
      </c>
      <c r="C31" s="123"/>
      <c r="D31" s="46"/>
      <c r="E31" s="46"/>
      <c r="F31" s="99" t="s">
        <v>74</v>
      </c>
      <c r="G31" s="61"/>
      <c r="H31" s="126" t="s">
        <v>75</v>
      </c>
      <c r="I31" s="126"/>
      <c r="J31" s="12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4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2:19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2:19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2:19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2:19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2:19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2:19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2:19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2:19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2:19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2:19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2:19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2:19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2:19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2:19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2:19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2:19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2:19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2:19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2:19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2:19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2:19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2:19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2:19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2:19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2:19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2:19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2:19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2:19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2:19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2:19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2:19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2:19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2:16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2:16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2:16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2:16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6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2:16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2:16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2:16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2:16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2:16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2:16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2:16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2:16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2:16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2:16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2:16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2:16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2:16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2:16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2:16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2:16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2:16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2:16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2:16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2:16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2:16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2:16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2:16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2:16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2:16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2:16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2:16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2:16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2:16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2:16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2:16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2:16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2:16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2:16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2:16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2:16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2:16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2:16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2:16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2:16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2:16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2:16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2:16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2:16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2:16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2:16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2:16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2:16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2:16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2:16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2:16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2:16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2:16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2:16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2:16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2:16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2:16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2:16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2:16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16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2:16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2:16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2:16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2:16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2:16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2:16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2:16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2:16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2:16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2:16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2:16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2:16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2:16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2:16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2:16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2:16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2:16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2:16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2:16" x14ac:dyDescent="0.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2:16" x14ac:dyDescent="0.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2:16" x14ac:dyDescent="0.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2:16" x14ac:dyDescent="0.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2:16" x14ac:dyDescent="0.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2:16" x14ac:dyDescent="0.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2:16" x14ac:dyDescent="0.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2:16" x14ac:dyDescent="0.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2:16" x14ac:dyDescent="0.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2:16" x14ac:dyDescent="0.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2:16" x14ac:dyDescent="0.3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2:16" x14ac:dyDescent="0.3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2:16" x14ac:dyDescent="0.3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2:16" x14ac:dyDescent="0.3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2:16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2:16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2:16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2:16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2:16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2:16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2:16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2:16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2:16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2:16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2:16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2:16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2:16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2:16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2:16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2:16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2:16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2:16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2:16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2:16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2:16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2:16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2:16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2:16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2:16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2:16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2:16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2:16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2:16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2:16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2:16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2:16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2:16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2:16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2:16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2:16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2:16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2:16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2:16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2:16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2:16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2:16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2:16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2:16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2:16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2:16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2:16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2:16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2:16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2:16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2:16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2:16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2:16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2:16" x14ac:dyDescent="0.3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2:16" x14ac:dyDescent="0.3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2:16" x14ac:dyDescent="0.3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2:16" x14ac:dyDescent="0.3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2:16" x14ac:dyDescent="0.3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2:16" x14ac:dyDescent="0.3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2:16" x14ac:dyDescent="0.3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2:16" x14ac:dyDescent="0.3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2:16" x14ac:dyDescent="0.3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2:16" x14ac:dyDescent="0.3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2:16" x14ac:dyDescent="0.3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2:16" x14ac:dyDescent="0.3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2:16" x14ac:dyDescent="0.3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2:16" x14ac:dyDescent="0.3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2:16" x14ac:dyDescent="0.3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2:16" x14ac:dyDescent="0.3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2:16" x14ac:dyDescent="0.3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2:16" x14ac:dyDescent="0.3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2:16" x14ac:dyDescent="0.3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2:16" x14ac:dyDescent="0.3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2:16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2:16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2:16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2:16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2:16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2:16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2:16" x14ac:dyDescent="0.3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2:16" x14ac:dyDescent="0.3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2:16" x14ac:dyDescent="0.3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2:16" x14ac:dyDescent="0.3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2:16" x14ac:dyDescent="0.3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2:16" x14ac:dyDescent="0.3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2:16" x14ac:dyDescent="0.3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2:16" x14ac:dyDescent="0.3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2:16" x14ac:dyDescent="0.3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2:16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2:16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2:16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2:16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2:16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2:16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2:16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2:16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2:16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2:16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2:16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2:16" x14ac:dyDescent="0.3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2:16" x14ac:dyDescent="0.3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2:16" x14ac:dyDescent="0.3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2:16" x14ac:dyDescent="0.3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2:16" x14ac:dyDescent="0.3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2:16" x14ac:dyDescent="0.3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2:16" x14ac:dyDescent="0.3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2:16" x14ac:dyDescent="0.3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2:16" x14ac:dyDescent="0.3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2:16" x14ac:dyDescent="0.3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2:16" x14ac:dyDescent="0.3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2:16" x14ac:dyDescent="0.3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2:16" x14ac:dyDescent="0.3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2:16" x14ac:dyDescent="0.3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2:16" x14ac:dyDescent="0.3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2:16" x14ac:dyDescent="0.3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2:16" x14ac:dyDescent="0.3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2:16" x14ac:dyDescent="0.3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2:16" x14ac:dyDescent="0.3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2:16" x14ac:dyDescent="0.3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2:16" x14ac:dyDescent="0.3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2:16" x14ac:dyDescent="0.3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2:16" x14ac:dyDescent="0.3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2:16" x14ac:dyDescent="0.3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2:16" x14ac:dyDescent="0.3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2:16" x14ac:dyDescent="0.3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2:16" x14ac:dyDescent="0.3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2:16" x14ac:dyDescent="0.3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2:16" x14ac:dyDescent="0.3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2:16" x14ac:dyDescent="0.3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2:16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2:16" x14ac:dyDescent="0.3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2:16" x14ac:dyDescent="0.3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2:16" x14ac:dyDescent="0.3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2:16" x14ac:dyDescent="0.3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2:16" x14ac:dyDescent="0.3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2:16" x14ac:dyDescent="0.3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2:16" x14ac:dyDescent="0.3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2:16" x14ac:dyDescent="0.3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2:16" x14ac:dyDescent="0.3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2:16" x14ac:dyDescent="0.3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2:16" x14ac:dyDescent="0.3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2:16" x14ac:dyDescent="0.3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2:16" x14ac:dyDescent="0.3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2:16" x14ac:dyDescent="0.3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2:16" x14ac:dyDescent="0.3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2:16" x14ac:dyDescent="0.3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2:16" x14ac:dyDescent="0.3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2:16" x14ac:dyDescent="0.3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2:16" x14ac:dyDescent="0.3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2:16" x14ac:dyDescent="0.3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2:16" x14ac:dyDescent="0.3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2:16" x14ac:dyDescent="0.3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2:16" x14ac:dyDescent="0.3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2:16" x14ac:dyDescent="0.3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2:16" x14ac:dyDescent="0.3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2:16" x14ac:dyDescent="0.3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2:16" x14ac:dyDescent="0.3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2:16" x14ac:dyDescent="0.3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2:16" x14ac:dyDescent="0.3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2:16" x14ac:dyDescent="0.3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2:16" x14ac:dyDescent="0.3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2:16" x14ac:dyDescent="0.3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2:16" x14ac:dyDescent="0.3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2:16" x14ac:dyDescent="0.3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2:16" x14ac:dyDescent="0.3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2:16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2:16" x14ac:dyDescent="0.3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2:16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2:16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2:16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2:16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2:16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2:16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2:16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2:16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2:16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2:16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2:16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2:16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2:16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2:16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2:16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2:16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2:16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2:16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2:16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2:16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2:16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2:16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2:16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2:16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2:16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2:16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2:16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2:16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2:16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2:16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2:16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2:16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2:16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2:16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2:16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2:16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2:16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2:16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2:16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2:16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2:16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2:16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2:16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2:16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2:16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2:16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2:16" x14ac:dyDescent="0.3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2:16" x14ac:dyDescent="0.3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2:16" x14ac:dyDescent="0.3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2:16" x14ac:dyDescent="0.3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2:16" x14ac:dyDescent="0.3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2:16" x14ac:dyDescent="0.3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2:16" x14ac:dyDescent="0.3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2:16" x14ac:dyDescent="0.3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2:16" x14ac:dyDescent="0.3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2:16" x14ac:dyDescent="0.3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2:16" x14ac:dyDescent="0.3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2:16" x14ac:dyDescent="0.3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2:16" x14ac:dyDescent="0.3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2:16" x14ac:dyDescent="0.3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2:16" x14ac:dyDescent="0.3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2:16" x14ac:dyDescent="0.3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2:16" x14ac:dyDescent="0.3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2:16" x14ac:dyDescent="0.3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2:16" x14ac:dyDescent="0.3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2:16" x14ac:dyDescent="0.3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2:16" x14ac:dyDescent="0.3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2:16" x14ac:dyDescent="0.3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2:16" x14ac:dyDescent="0.3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2:16" x14ac:dyDescent="0.3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2:16" x14ac:dyDescent="0.3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2:16" x14ac:dyDescent="0.3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2:16" x14ac:dyDescent="0.3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2:16" x14ac:dyDescent="0.3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2:16" x14ac:dyDescent="0.3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2:16" x14ac:dyDescent="0.3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2:16" x14ac:dyDescent="0.3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2:16" x14ac:dyDescent="0.3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2:16" x14ac:dyDescent="0.3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2:16" x14ac:dyDescent="0.3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2:16" x14ac:dyDescent="0.3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2:16" x14ac:dyDescent="0.3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2:16" x14ac:dyDescent="0.3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2:16" x14ac:dyDescent="0.3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2:16" x14ac:dyDescent="0.3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2:16" x14ac:dyDescent="0.3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2:16" x14ac:dyDescent="0.3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2:16" x14ac:dyDescent="0.3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2:16" x14ac:dyDescent="0.3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2:16" x14ac:dyDescent="0.3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2:16" x14ac:dyDescent="0.3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2:16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2:16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2:16" x14ac:dyDescent="0.3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2:16" x14ac:dyDescent="0.3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2:16" x14ac:dyDescent="0.3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2:16" x14ac:dyDescent="0.3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2:16" x14ac:dyDescent="0.3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2:16" x14ac:dyDescent="0.3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2:16" x14ac:dyDescent="0.3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2:16" x14ac:dyDescent="0.3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2:16" x14ac:dyDescent="0.3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2:16" x14ac:dyDescent="0.3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2:16" x14ac:dyDescent="0.3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2:16" x14ac:dyDescent="0.3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2:16" x14ac:dyDescent="0.3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2:16" x14ac:dyDescent="0.3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2:16" x14ac:dyDescent="0.3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2:16" x14ac:dyDescent="0.3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2:16" x14ac:dyDescent="0.3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2:16" x14ac:dyDescent="0.3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2:16" x14ac:dyDescent="0.3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2:16" x14ac:dyDescent="0.3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2:16" x14ac:dyDescent="0.3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2:16" x14ac:dyDescent="0.3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2:16" x14ac:dyDescent="0.3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2:16" x14ac:dyDescent="0.3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2:16" x14ac:dyDescent="0.3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2:16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2:16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2:16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2:16" x14ac:dyDescent="0.3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2:16" x14ac:dyDescent="0.3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</sheetData>
  <mergeCells count="90">
    <mergeCell ref="D20:D21"/>
    <mergeCell ref="E20:E21"/>
    <mergeCell ref="F20:F21"/>
    <mergeCell ref="G20:G21"/>
    <mergeCell ref="G16:G17"/>
    <mergeCell ref="D18:D19"/>
    <mergeCell ref="E18:E19"/>
    <mergeCell ref="F18:F19"/>
    <mergeCell ref="G18:G19"/>
    <mergeCell ref="B18:B19"/>
    <mergeCell ref="A18:A19"/>
    <mergeCell ref="C18:C19"/>
    <mergeCell ref="B20:B21"/>
    <mergeCell ref="C20:C21"/>
    <mergeCell ref="A20:A21"/>
    <mergeCell ref="C16:C17"/>
    <mergeCell ref="A16:A17"/>
    <mergeCell ref="D16:D17"/>
    <mergeCell ref="E16:E17"/>
    <mergeCell ref="F16:F17"/>
    <mergeCell ref="F8:S8"/>
    <mergeCell ref="F12:F13"/>
    <mergeCell ref="G12:G13"/>
    <mergeCell ref="C2:I2"/>
    <mergeCell ref="C3:I3"/>
    <mergeCell ref="C4:I4"/>
    <mergeCell ref="C5:I5"/>
    <mergeCell ref="C6:I6"/>
    <mergeCell ref="X10:X11"/>
    <mergeCell ref="A9:H9"/>
    <mergeCell ref="I9:L9"/>
    <mergeCell ref="M9:O9"/>
    <mergeCell ref="Q9:V9"/>
    <mergeCell ref="W9:X9"/>
    <mergeCell ref="A10:A11"/>
    <mergeCell ref="B10:B11"/>
    <mergeCell ref="C10:C11"/>
    <mergeCell ref="D10:D11"/>
    <mergeCell ref="E10:E11"/>
    <mergeCell ref="R10:R11"/>
    <mergeCell ref="F10:F11"/>
    <mergeCell ref="G10:G11"/>
    <mergeCell ref="H10:H11"/>
    <mergeCell ref="I10:I11"/>
    <mergeCell ref="A12:A13"/>
    <mergeCell ref="B12:B13"/>
    <mergeCell ref="C12:C13"/>
    <mergeCell ref="D12:D13"/>
    <mergeCell ref="E12:E13"/>
    <mergeCell ref="B14:B15"/>
    <mergeCell ref="A14:A15"/>
    <mergeCell ref="C14:C15"/>
    <mergeCell ref="D14:D15"/>
    <mergeCell ref="F26:J26"/>
    <mergeCell ref="D22:D23"/>
    <mergeCell ref="E22:E23"/>
    <mergeCell ref="F22:F23"/>
    <mergeCell ref="G22:G23"/>
    <mergeCell ref="A22:A23"/>
    <mergeCell ref="B22:B23"/>
    <mergeCell ref="C22:C23"/>
    <mergeCell ref="E14:E15"/>
    <mergeCell ref="F14:F15"/>
    <mergeCell ref="G14:G15"/>
    <mergeCell ref="B16:B17"/>
    <mergeCell ref="L26:M26"/>
    <mergeCell ref="N26:P26"/>
    <mergeCell ref="R26:V26"/>
    <mergeCell ref="B31:C31"/>
    <mergeCell ref="H31:J31"/>
    <mergeCell ref="B26:D26"/>
    <mergeCell ref="B29:C29"/>
    <mergeCell ref="H29:J29"/>
    <mergeCell ref="L29:M29"/>
    <mergeCell ref="N29:P29"/>
    <mergeCell ref="S29:V29"/>
    <mergeCell ref="B30:C30"/>
    <mergeCell ref="H30:J30"/>
    <mergeCell ref="L30:M30"/>
    <mergeCell ref="N30:P30"/>
    <mergeCell ref="B27:C27"/>
    <mergeCell ref="H27:J27"/>
    <mergeCell ref="L27:M27"/>
    <mergeCell ref="N27:P27"/>
    <mergeCell ref="S27:V27"/>
    <mergeCell ref="B28:C28"/>
    <mergeCell ref="H28:J28"/>
    <mergeCell ref="L28:M28"/>
    <mergeCell ref="N28:P28"/>
    <mergeCell ref="S28:V28"/>
  </mergeCells>
  <pageMargins left="0.36" right="0.22" top="1" bottom="0.26" header="0.5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I34"/>
  <sheetViews>
    <sheetView tabSelected="1" zoomScale="134" zoomScaleNormal="100" workbookViewId="0">
      <selection activeCell="G26" sqref="G26:G27"/>
    </sheetView>
  </sheetViews>
  <sheetFormatPr baseColWidth="10" defaultRowHeight="14.4" x14ac:dyDescent="0.3"/>
  <cols>
    <col min="1" max="1" width="2.77734375" customWidth="1"/>
    <col min="2" max="2" width="12.21875" style="65" customWidth="1"/>
    <col min="3" max="3" width="9" customWidth="1"/>
    <col min="4" max="4" width="4.33203125" customWidth="1"/>
    <col min="5" max="5" width="4.44140625" customWidth="1"/>
    <col min="6" max="6" width="3.6640625" customWidth="1"/>
    <col min="7" max="7" width="4.33203125" customWidth="1"/>
    <col min="8" max="8" width="5.88671875" customWidth="1"/>
    <col min="9" max="9" width="5.33203125" customWidth="1"/>
    <col min="10" max="10" width="5.44140625" customWidth="1"/>
    <col min="11" max="11" width="5.109375" customWidth="1"/>
    <col min="12" max="12" width="5.33203125" customWidth="1"/>
    <col min="13" max="13" width="5.5546875" customWidth="1"/>
    <col min="14" max="14" width="4.88671875" customWidth="1"/>
    <col min="15" max="15" width="6.109375" customWidth="1"/>
    <col min="16" max="16" width="4.77734375" customWidth="1"/>
    <col min="17" max="17" width="6.5546875" customWidth="1"/>
    <col min="18" max="18" width="4" customWidth="1"/>
    <col min="19" max="19" width="4.77734375" customWidth="1"/>
    <col min="20" max="20" width="7.109375" customWidth="1"/>
    <col min="21" max="21" width="5.44140625" customWidth="1"/>
    <col min="22" max="22" width="5.21875" customWidth="1"/>
    <col min="23" max="23" width="6.77734375" customWidth="1"/>
    <col min="24" max="24" width="4.6640625" customWidth="1"/>
  </cols>
  <sheetData>
    <row r="1" spans="1:477" ht="18.600000000000001" customHeight="1" x14ac:dyDescent="0.35">
      <c r="A1" s="38"/>
      <c r="B1" s="62"/>
      <c r="C1" s="40"/>
      <c r="D1" s="40"/>
      <c r="E1" s="40"/>
      <c r="F1" s="40"/>
      <c r="G1" s="40"/>
      <c r="H1" s="159" t="s">
        <v>1</v>
      </c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40"/>
      <c r="T1" s="40"/>
      <c r="U1" s="40"/>
      <c r="V1" s="40"/>
      <c r="W1" s="40"/>
      <c r="X1" s="40"/>
    </row>
    <row r="2" spans="1:477" ht="18.600000000000001" customHeight="1" x14ac:dyDescent="0.35">
      <c r="A2" s="38"/>
      <c r="B2" s="62"/>
      <c r="C2" s="7"/>
      <c r="D2" s="40"/>
      <c r="E2" s="40"/>
      <c r="F2" s="40"/>
      <c r="G2" s="40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0"/>
      <c r="T2" s="40"/>
      <c r="U2" s="40"/>
      <c r="V2" s="40"/>
      <c r="W2" s="40"/>
      <c r="X2" s="40"/>
    </row>
    <row r="3" spans="1:477" ht="24.6" x14ac:dyDescent="0.3">
      <c r="B3" s="87" t="s">
        <v>2</v>
      </c>
      <c r="C3" s="162" t="s">
        <v>93</v>
      </c>
      <c r="D3" s="162"/>
      <c r="E3" s="162"/>
      <c r="F3" s="162"/>
      <c r="G3" s="162"/>
      <c r="H3" s="162"/>
      <c r="I3" s="162"/>
      <c r="J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477" x14ac:dyDescent="0.3">
      <c r="B4" s="87" t="s">
        <v>3</v>
      </c>
      <c r="C4" s="162">
        <v>2026</v>
      </c>
      <c r="D4" s="162"/>
      <c r="E4" s="162"/>
      <c r="F4" s="162"/>
      <c r="G4" s="162"/>
      <c r="H4" s="162"/>
      <c r="I4" s="162"/>
      <c r="J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477" x14ac:dyDescent="0.3">
      <c r="B5" s="87" t="s">
        <v>4</v>
      </c>
      <c r="C5" s="162" t="s">
        <v>94</v>
      </c>
      <c r="D5" s="162"/>
      <c r="E5" s="162"/>
      <c r="F5" s="162"/>
      <c r="G5" s="162"/>
      <c r="H5" s="162"/>
      <c r="I5" s="162"/>
      <c r="J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477" ht="48.6" x14ac:dyDescent="0.3">
      <c r="B6" s="87" t="s">
        <v>5</v>
      </c>
      <c r="C6" s="161" t="s">
        <v>88</v>
      </c>
      <c r="D6" s="161"/>
      <c r="E6" s="161"/>
      <c r="F6" s="161"/>
      <c r="G6" s="161"/>
      <c r="H6" s="161"/>
      <c r="I6" s="161"/>
      <c r="J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477" ht="24.6" x14ac:dyDescent="0.3">
      <c r="B7" s="87" t="s">
        <v>7</v>
      </c>
      <c r="C7" s="162" t="s">
        <v>89</v>
      </c>
      <c r="D7" s="162"/>
      <c r="E7" s="162"/>
      <c r="F7" s="162"/>
      <c r="G7" s="162"/>
      <c r="H7" s="162"/>
      <c r="I7" s="162"/>
      <c r="J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477" ht="34.799999999999997" customHeight="1" x14ac:dyDescent="0.45">
      <c r="A8" s="42"/>
      <c r="B8" s="63"/>
      <c r="C8" s="42"/>
      <c r="D8" s="42"/>
      <c r="E8" s="160" t="s">
        <v>9</v>
      </c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</row>
    <row r="9" spans="1:477" ht="15" thickBot="1" x14ac:dyDescent="0.35">
      <c r="B9" s="64"/>
    </row>
    <row r="10" spans="1:477" ht="22.5" customHeight="1" thickBot="1" x14ac:dyDescent="0.35">
      <c r="A10" s="156" t="s">
        <v>10</v>
      </c>
      <c r="B10" s="157"/>
      <c r="C10" s="157"/>
      <c r="D10" s="157"/>
      <c r="E10" s="157"/>
      <c r="F10" s="157"/>
      <c r="G10" s="157"/>
      <c r="H10" s="158"/>
      <c r="I10" s="156" t="s">
        <v>11</v>
      </c>
      <c r="J10" s="157"/>
      <c r="K10" s="157"/>
      <c r="L10" s="158"/>
      <c r="M10" s="156" t="s">
        <v>12</v>
      </c>
      <c r="N10" s="157"/>
      <c r="O10" s="158"/>
      <c r="P10" s="156" t="s">
        <v>13</v>
      </c>
      <c r="Q10" s="157"/>
      <c r="R10" s="157"/>
      <c r="S10" s="157"/>
      <c r="T10" s="157"/>
      <c r="U10" s="157"/>
      <c r="V10" s="158"/>
      <c r="W10" s="154" t="s">
        <v>77</v>
      </c>
      <c r="X10" s="155"/>
    </row>
    <row r="11" spans="1:477" ht="58.05" customHeight="1" x14ac:dyDescent="0.3">
      <c r="A11" s="48" t="s">
        <v>14</v>
      </c>
      <c r="B11" s="66" t="s">
        <v>15</v>
      </c>
      <c r="C11" s="4" t="s">
        <v>16</v>
      </c>
      <c r="D11" s="1" t="s">
        <v>17</v>
      </c>
      <c r="E11" s="1" t="s">
        <v>18</v>
      </c>
      <c r="F11" s="1" t="s">
        <v>19</v>
      </c>
      <c r="G11" s="2" t="s">
        <v>20</v>
      </c>
      <c r="H11" s="52" t="s">
        <v>21</v>
      </c>
      <c r="I11" s="11" t="s">
        <v>22</v>
      </c>
      <c r="J11" s="14" t="s">
        <v>23</v>
      </c>
      <c r="K11" s="14" t="s">
        <v>24</v>
      </c>
      <c r="L11" s="53" t="s">
        <v>25</v>
      </c>
      <c r="M11" s="13" t="s">
        <v>26</v>
      </c>
      <c r="N11" s="14" t="s">
        <v>27</v>
      </c>
      <c r="O11" s="53" t="s">
        <v>28</v>
      </c>
      <c r="P11" s="13" t="s">
        <v>29</v>
      </c>
      <c r="Q11" s="14" t="s">
        <v>30</v>
      </c>
      <c r="R11" s="14" t="s">
        <v>31</v>
      </c>
      <c r="S11" s="14" t="s">
        <v>32</v>
      </c>
      <c r="T11" s="14" t="s">
        <v>33</v>
      </c>
      <c r="U11" s="14" t="s">
        <v>34</v>
      </c>
      <c r="V11" s="54" t="s">
        <v>35</v>
      </c>
      <c r="W11" s="11" t="s">
        <v>78</v>
      </c>
      <c r="X11" s="12" t="s">
        <v>79</v>
      </c>
    </row>
    <row r="12" spans="1:477" s="67" customFormat="1" ht="31.8" customHeight="1" x14ac:dyDescent="0.3">
      <c r="A12" s="124">
        <v>1</v>
      </c>
      <c r="B12" s="130" t="s">
        <v>96</v>
      </c>
      <c r="C12" s="132">
        <v>40000000000</v>
      </c>
      <c r="D12" s="121">
        <v>11</v>
      </c>
      <c r="E12" s="119" t="s">
        <v>45</v>
      </c>
      <c r="F12" s="117">
        <v>1</v>
      </c>
      <c r="G12" s="119" t="s">
        <v>111</v>
      </c>
      <c r="H12" s="70" t="s">
        <v>43</v>
      </c>
      <c r="I12" s="109">
        <v>46106</v>
      </c>
      <c r="J12" s="109">
        <f>I12+12</f>
        <v>46118</v>
      </c>
      <c r="K12" s="109">
        <f>J12+3</f>
        <v>46121</v>
      </c>
      <c r="L12" s="109">
        <f>K12+45</f>
        <v>46166</v>
      </c>
      <c r="M12" s="109">
        <f>L12+15</f>
        <v>46181</v>
      </c>
      <c r="N12" s="109">
        <f>M12+12</f>
        <v>46193</v>
      </c>
      <c r="O12" s="109">
        <f>N12+15</f>
        <v>46208</v>
      </c>
      <c r="P12" s="109">
        <f>O12+7</f>
        <v>46215</v>
      </c>
      <c r="Q12" s="109">
        <f>P12+12</f>
        <v>46227</v>
      </c>
      <c r="R12" s="110"/>
      <c r="S12" s="109">
        <f>Q12+7</f>
        <v>46234</v>
      </c>
      <c r="T12" s="109">
        <f>S12+10</f>
        <v>46244</v>
      </c>
      <c r="U12" s="111">
        <f>T12+3</f>
        <v>46247</v>
      </c>
      <c r="V12" s="111">
        <f>U12+3</f>
        <v>46250</v>
      </c>
      <c r="W12" s="111">
        <f>V12+15</f>
        <v>46265</v>
      </c>
      <c r="X12" s="111">
        <f>W12+90</f>
        <v>46355</v>
      </c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88"/>
    </row>
    <row r="13" spans="1:477" s="68" customFormat="1" ht="10.199999999999999" x14ac:dyDescent="0.3">
      <c r="A13" s="125"/>
      <c r="B13" s="131"/>
      <c r="C13" s="133"/>
      <c r="D13" s="122"/>
      <c r="E13" s="120"/>
      <c r="F13" s="118"/>
      <c r="G13" s="120"/>
      <c r="H13" s="70" t="s">
        <v>44</v>
      </c>
      <c r="I13" s="109"/>
      <c r="J13" s="109"/>
      <c r="K13" s="112"/>
      <c r="L13" s="112"/>
      <c r="M13" s="112"/>
      <c r="N13" s="112"/>
      <c r="O13" s="112"/>
      <c r="P13" s="112"/>
      <c r="Q13" s="112"/>
      <c r="R13" s="110"/>
      <c r="S13" s="112"/>
      <c r="T13" s="112"/>
      <c r="U13" s="113"/>
      <c r="V13" s="113"/>
      <c r="W13" s="113"/>
      <c r="X13" s="113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89"/>
    </row>
    <row r="14" spans="1:477" ht="14.55" customHeight="1" x14ac:dyDescent="0.3">
      <c r="A14" s="124">
        <v>2</v>
      </c>
      <c r="B14" s="130" t="s">
        <v>97</v>
      </c>
      <c r="C14" s="132">
        <v>25000000000</v>
      </c>
      <c r="D14" s="121">
        <v>11</v>
      </c>
      <c r="E14" s="119" t="s">
        <v>45</v>
      </c>
      <c r="F14" s="117">
        <v>2</v>
      </c>
      <c r="G14" s="119" t="s">
        <v>110</v>
      </c>
      <c r="H14" s="70" t="s">
        <v>43</v>
      </c>
      <c r="I14" s="109">
        <v>46142</v>
      </c>
      <c r="J14" s="109">
        <f>I14+12</f>
        <v>46154</v>
      </c>
      <c r="K14" s="109">
        <f>J14+3</f>
        <v>46157</v>
      </c>
      <c r="L14" s="109">
        <f>K14+45</f>
        <v>46202</v>
      </c>
      <c r="M14" s="109">
        <f>L14+15</f>
        <v>46217</v>
      </c>
      <c r="N14" s="109">
        <f>M14+12</f>
        <v>46229</v>
      </c>
      <c r="O14" s="109">
        <f>N14+15</f>
        <v>46244</v>
      </c>
      <c r="P14" s="109">
        <f>O14+7</f>
        <v>46251</v>
      </c>
      <c r="Q14" s="109">
        <f>P14+12</f>
        <v>46263</v>
      </c>
      <c r="R14" s="110"/>
      <c r="S14" s="109">
        <f>Q14+7</f>
        <v>46270</v>
      </c>
      <c r="T14" s="109">
        <f>S14+10</f>
        <v>46280</v>
      </c>
      <c r="U14" s="111">
        <f>T14+3</f>
        <v>46283</v>
      </c>
      <c r="V14" s="111">
        <f>U14+3</f>
        <v>46286</v>
      </c>
      <c r="W14" s="111">
        <f>V14+15</f>
        <v>46301</v>
      </c>
      <c r="X14" s="111">
        <f>W14+90</f>
        <v>46391</v>
      </c>
      <c r="RI14" s="25"/>
    </row>
    <row r="15" spans="1:477" ht="64.2" customHeight="1" x14ac:dyDescent="0.3">
      <c r="A15" s="125"/>
      <c r="B15" s="131"/>
      <c r="C15" s="133"/>
      <c r="D15" s="122"/>
      <c r="E15" s="120"/>
      <c r="F15" s="118"/>
      <c r="G15" s="120"/>
      <c r="H15" s="70" t="s">
        <v>44</v>
      </c>
      <c r="I15" s="109"/>
      <c r="J15" s="109"/>
      <c r="K15" s="112"/>
      <c r="L15" s="112"/>
      <c r="M15" s="112"/>
      <c r="N15" s="112"/>
      <c r="O15" s="112"/>
      <c r="P15" s="112"/>
      <c r="Q15" s="112"/>
      <c r="R15" s="110"/>
      <c r="S15" s="112"/>
      <c r="T15" s="112"/>
      <c r="U15" s="113"/>
      <c r="V15" s="113"/>
      <c r="W15" s="113"/>
      <c r="X15" s="113"/>
    </row>
    <row r="16" spans="1:477" ht="31.05" customHeight="1" x14ac:dyDescent="0.3">
      <c r="A16" s="124">
        <v>3</v>
      </c>
      <c r="B16" s="130" t="s">
        <v>99</v>
      </c>
      <c r="C16" s="132">
        <v>40000000000</v>
      </c>
      <c r="D16" s="121">
        <v>11</v>
      </c>
      <c r="E16" s="119" t="s">
        <v>45</v>
      </c>
      <c r="F16" s="117">
        <v>3</v>
      </c>
      <c r="G16" s="119" t="s">
        <v>111</v>
      </c>
      <c r="H16" s="70" t="s">
        <v>43</v>
      </c>
      <c r="I16" s="109">
        <v>46101</v>
      </c>
      <c r="J16" s="109">
        <f>I16+12</f>
        <v>46113</v>
      </c>
      <c r="K16" s="109">
        <f>J16+3</f>
        <v>46116</v>
      </c>
      <c r="L16" s="109">
        <f>K16+45</f>
        <v>46161</v>
      </c>
      <c r="M16" s="109">
        <f>L16+15</f>
        <v>46176</v>
      </c>
      <c r="N16" s="109">
        <f>M16+12</f>
        <v>46188</v>
      </c>
      <c r="O16" s="109">
        <f>N16+15</f>
        <v>46203</v>
      </c>
      <c r="P16" s="109">
        <f>O16+7</f>
        <v>46210</v>
      </c>
      <c r="Q16" s="109">
        <f>P16+12</f>
        <v>46222</v>
      </c>
      <c r="R16" s="110"/>
      <c r="S16" s="109">
        <f>Q16+7</f>
        <v>46229</v>
      </c>
      <c r="T16" s="109">
        <f>S16+10</f>
        <v>46239</v>
      </c>
      <c r="U16" s="111">
        <f>T16+3</f>
        <v>46242</v>
      </c>
      <c r="V16" s="111">
        <f>U16+3</f>
        <v>46245</v>
      </c>
      <c r="W16" s="111">
        <f>V16+15</f>
        <v>46260</v>
      </c>
      <c r="X16" s="111">
        <f>W16+90</f>
        <v>46350</v>
      </c>
    </row>
    <row r="17" spans="1:24" ht="13.8" customHeight="1" x14ac:dyDescent="0.3">
      <c r="A17" s="125"/>
      <c r="B17" s="131"/>
      <c r="C17" s="133"/>
      <c r="D17" s="122"/>
      <c r="E17" s="120"/>
      <c r="F17" s="118"/>
      <c r="G17" s="120"/>
      <c r="H17" s="70" t="s">
        <v>44</v>
      </c>
      <c r="I17" s="109"/>
      <c r="J17" s="109"/>
      <c r="K17" s="112"/>
      <c r="L17" s="112"/>
      <c r="M17" s="112"/>
      <c r="N17" s="112"/>
      <c r="O17" s="112"/>
      <c r="P17" s="112"/>
      <c r="Q17" s="112"/>
      <c r="R17" s="110"/>
      <c r="S17" s="112"/>
      <c r="T17" s="112"/>
      <c r="U17" s="113"/>
      <c r="V17" s="113"/>
      <c r="W17" s="113"/>
      <c r="X17" s="113"/>
    </row>
    <row r="18" spans="1:24" ht="31.05" customHeight="1" x14ac:dyDescent="0.3">
      <c r="A18" s="124">
        <v>4</v>
      </c>
      <c r="B18" s="130" t="s">
        <v>98</v>
      </c>
      <c r="C18" s="132">
        <v>24000000000</v>
      </c>
      <c r="D18" s="121">
        <v>11</v>
      </c>
      <c r="E18" s="119" t="s">
        <v>45</v>
      </c>
      <c r="F18" s="117">
        <v>4</v>
      </c>
      <c r="G18" s="119" t="s">
        <v>111</v>
      </c>
      <c r="H18" s="70" t="s">
        <v>43</v>
      </c>
      <c r="I18" s="109">
        <v>46101</v>
      </c>
      <c r="J18" s="109">
        <f>I18+12</f>
        <v>46113</v>
      </c>
      <c r="K18" s="109">
        <f>J18+3</f>
        <v>46116</v>
      </c>
      <c r="L18" s="109">
        <f>K18+45</f>
        <v>46161</v>
      </c>
      <c r="M18" s="109">
        <f>L18+15</f>
        <v>46176</v>
      </c>
      <c r="N18" s="109">
        <f>M18+12</f>
        <v>46188</v>
      </c>
      <c r="O18" s="109">
        <f>N18+15</f>
        <v>46203</v>
      </c>
      <c r="P18" s="109">
        <f>O18+7</f>
        <v>46210</v>
      </c>
      <c r="Q18" s="109">
        <f>P18+12</f>
        <v>46222</v>
      </c>
      <c r="R18" s="110"/>
      <c r="S18" s="109">
        <f>Q18+7</f>
        <v>46229</v>
      </c>
      <c r="T18" s="109">
        <f>S18+10</f>
        <v>46239</v>
      </c>
      <c r="U18" s="111">
        <f>T18+3</f>
        <v>46242</v>
      </c>
      <c r="V18" s="111">
        <f>U18+3</f>
        <v>46245</v>
      </c>
      <c r="W18" s="111">
        <f>V18+15</f>
        <v>46260</v>
      </c>
      <c r="X18" s="111">
        <f>W18+90</f>
        <v>46350</v>
      </c>
    </row>
    <row r="19" spans="1:24" ht="18.600000000000001" customHeight="1" x14ac:dyDescent="0.3">
      <c r="A19" s="125"/>
      <c r="B19" s="131"/>
      <c r="C19" s="133"/>
      <c r="D19" s="122"/>
      <c r="E19" s="120"/>
      <c r="F19" s="118"/>
      <c r="G19" s="120"/>
      <c r="H19" s="70" t="s">
        <v>44</v>
      </c>
      <c r="I19" s="109"/>
      <c r="J19" s="109"/>
      <c r="K19" s="112"/>
      <c r="L19" s="112"/>
      <c r="M19" s="112"/>
      <c r="N19" s="112"/>
      <c r="O19" s="112"/>
      <c r="P19" s="112"/>
      <c r="Q19" s="112"/>
      <c r="R19" s="110"/>
      <c r="S19" s="112"/>
      <c r="T19" s="112"/>
      <c r="U19" s="113"/>
      <c r="V19" s="113"/>
      <c r="W19" s="113"/>
      <c r="X19" s="113"/>
    </row>
    <row r="20" spans="1:24" ht="31.05" customHeight="1" x14ac:dyDescent="0.3">
      <c r="A20" s="124">
        <v>5</v>
      </c>
      <c r="B20" s="130" t="s">
        <v>109</v>
      </c>
      <c r="C20" s="132">
        <v>25000000000</v>
      </c>
      <c r="D20" s="121">
        <v>11</v>
      </c>
      <c r="E20" s="119" t="s">
        <v>45</v>
      </c>
      <c r="F20" s="117">
        <v>5</v>
      </c>
      <c r="G20" s="119" t="s">
        <v>110</v>
      </c>
      <c r="H20" s="70" t="s">
        <v>43</v>
      </c>
      <c r="I20" s="109">
        <v>46106</v>
      </c>
      <c r="J20" s="109">
        <f>I20+12</f>
        <v>46118</v>
      </c>
      <c r="K20" s="109">
        <f>J20+3</f>
        <v>46121</v>
      </c>
      <c r="L20" s="109">
        <f>K20+45</f>
        <v>46166</v>
      </c>
      <c r="M20" s="109">
        <f>L20+15</f>
        <v>46181</v>
      </c>
      <c r="N20" s="109">
        <f>M20+12</f>
        <v>46193</v>
      </c>
      <c r="O20" s="109">
        <f>N20+15</f>
        <v>46208</v>
      </c>
      <c r="P20" s="109">
        <f>O20+7</f>
        <v>46215</v>
      </c>
      <c r="Q20" s="109">
        <f>P20+12</f>
        <v>46227</v>
      </c>
      <c r="R20" s="110"/>
      <c r="S20" s="109">
        <f>Q20+7</f>
        <v>46234</v>
      </c>
      <c r="T20" s="109">
        <f>S20+10</f>
        <v>46244</v>
      </c>
      <c r="U20" s="111">
        <f>T20+3</f>
        <v>46247</v>
      </c>
      <c r="V20" s="111">
        <f>U20+3</f>
        <v>46250</v>
      </c>
      <c r="W20" s="111">
        <f>V20+15</f>
        <v>46265</v>
      </c>
      <c r="X20" s="111">
        <f>W20+90</f>
        <v>46355</v>
      </c>
    </row>
    <row r="21" spans="1:24" ht="7.2" customHeight="1" x14ac:dyDescent="0.3">
      <c r="A21" s="125"/>
      <c r="B21" s="131"/>
      <c r="C21" s="133"/>
      <c r="D21" s="122"/>
      <c r="E21" s="120"/>
      <c r="F21" s="118"/>
      <c r="G21" s="120"/>
      <c r="H21" s="70" t="s">
        <v>44</v>
      </c>
      <c r="I21" s="109"/>
      <c r="J21" s="109"/>
      <c r="K21" s="112"/>
      <c r="L21" s="112"/>
      <c r="M21" s="112"/>
      <c r="N21" s="112"/>
      <c r="O21" s="112"/>
      <c r="P21" s="112"/>
      <c r="Q21" s="112"/>
      <c r="R21" s="110"/>
      <c r="S21" s="112"/>
      <c r="T21" s="112"/>
      <c r="U21" s="113"/>
      <c r="V21" s="113"/>
      <c r="W21" s="113"/>
      <c r="X21" s="113"/>
    </row>
    <row r="22" spans="1:24" ht="22.8" customHeight="1" x14ac:dyDescent="0.3">
      <c r="A22" s="124">
        <v>6</v>
      </c>
      <c r="B22" s="130" t="s">
        <v>100</v>
      </c>
      <c r="C22" s="132">
        <v>15000000000</v>
      </c>
      <c r="D22" s="121">
        <v>11</v>
      </c>
      <c r="E22" s="119" t="s">
        <v>45</v>
      </c>
      <c r="F22" s="117">
        <v>6</v>
      </c>
      <c r="G22" s="119" t="s">
        <v>111</v>
      </c>
      <c r="H22" s="70" t="s">
        <v>43</v>
      </c>
      <c r="I22" s="109">
        <v>46047</v>
      </c>
      <c r="J22" s="109">
        <f>I22+12</f>
        <v>46059</v>
      </c>
      <c r="K22" s="109">
        <f>J22+3</f>
        <v>46062</v>
      </c>
      <c r="L22" s="109">
        <f>K22+45</f>
        <v>46107</v>
      </c>
      <c r="M22" s="109">
        <f>L22+15</f>
        <v>46122</v>
      </c>
      <c r="N22" s="109">
        <f>M22+12</f>
        <v>46134</v>
      </c>
      <c r="O22" s="109">
        <f>N22+15</f>
        <v>46149</v>
      </c>
      <c r="P22" s="109">
        <f>O22+7</f>
        <v>46156</v>
      </c>
      <c r="Q22" s="109">
        <f>P22+12</f>
        <v>46168</v>
      </c>
      <c r="R22" s="110"/>
      <c r="S22" s="109">
        <f>Q22+7</f>
        <v>46175</v>
      </c>
      <c r="T22" s="109">
        <f>S22+10</f>
        <v>46185</v>
      </c>
      <c r="U22" s="111">
        <f>T22+3</f>
        <v>46188</v>
      </c>
      <c r="V22" s="111">
        <f>U22+3</f>
        <v>46191</v>
      </c>
      <c r="W22" s="111">
        <f>V22+15</f>
        <v>46206</v>
      </c>
      <c r="X22" s="111">
        <f>W22+90</f>
        <v>46296</v>
      </c>
    </row>
    <row r="23" spans="1:24" ht="27.6" customHeight="1" x14ac:dyDescent="0.3">
      <c r="A23" s="125"/>
      <c r="B23" s="131"/>
      <c r="C23" s="133"/>
      <c r="D23" s="122"/>
      <c r="E23" s="120"/>
      <c r="F23" s="118"/>
      <c r="G23" s="120"/>
      <c r="H23" s="70" t="s">
        <v>44</v>
      </c>
      <c r="I23" s="109"/>
      <c r="J23" s="109"/>
      <c r="K23" s="112"/>
      <c r="L23" s="112"/>
      <c r="M23" s="112"/>
      <c r="N23" s="112"/>
      <c r="O23" s="112"/>
      <c r="P23" s="112"/>
      <c r="Q23" s="112"/>
      <c r="R23" s="110"/>
      <c r="S23" s="112"/>
      <c r="T23" s="112"/>
      <c r="U23" s="113"/>
      <c r="V23" s="113"/>
      <c r="W23" s="113"/>
      <c r="X23" s="113"/>
    </row>
    <row r="24" spans="1:24" ht="31.05" customHeight="1" x14ac:dyDescent="0.3">
      <c r="A24" s="124">
        <v>7</v>
      </c>
      <c r="B24" s="130" t="s">
        <v>102</v>
      </c>
      <c r="C24" s="132">
        <v>2000000000</v>
      </c>
      <c r="D24" s="121">
        <v>11</v>
      </c>
      <c r="E24" s="119" t="s">
        <v>82</v>
      </c>
      <c r="F24" s="117">
        <v>3</v>
      </c>
      <c r="G24" s="119" t="s">
        <v>47</v>
      </c>
      <c r="H24" s="70" t="s">
        <v>43</v>
      </c>
      <c r="I24" s="109">
        <v>46047</v>
      </c>
      <c r="J24" s="109">
        <f>I24+12</f>
        <v>46059</v>
      </c>
      <c r="K24" s="109">
        <f>J24+3</f>
        <v>46062</v>
      </c>
      <c r="L24" s="109">
        <f>K24+45</f>
        <v>46107</v>
      </c>
      <c r="M24" s="109">
        <f>L24+15</f>
        <v>46122</v>
      </c>
      <c r="N24" s="109">
        <f>M24+12</f>
        <v>46134</v>
      </c>
      <c r="O24" s="109">
        <f>N24+15</f>
        <v>46149</v>
      </c>
      <c r="P24" s="109">
        <f>O24+7</f>
        <v>46156</v>
      </c>
      <c r="Q24" s="109">
        <f>P24+12</f>
        <v>46168</v>
      </c>
      <c r="R24" s="110"/>
      <c r="S24" s="109">
        <f>Q24+7</f>
        <v>46175</v>
      </c>
      <c r="T24" s="109">
        <f>S24+10</f>
        <v>46185</v>
      </c>
      <c r="U24" s="111">
        <f>T24+3</f>
        <v>46188</v>
      </c>
      <c r="V24" s="111">
        <f>U24+3</f>
        <v>46191</v>
      </c>
      <c r="W24" s="111">
        <f>V24+15</f>
        <v>46206</v>
      </c>
      <c r="X24" s="111">
        <f>W24+90</f>
        <v>46296</v>
      </c>
    </row>
    <row r="25" spans="1:24" x14ac:dyDescent="0.3">
      <c r="A25" s="125"/>
      <c r="B25" s="131"/>
      <c r="C25" s="133"/>
      <c r="D25" s="122"/>
      <c r="E25" s="120"/>
      <c r="F25" s="118"/>
      <c r="G25" s="120"/>
      <c r="H25" s="70" t="s">
        <v>44</v>
      </c>
      <c r="I25" s="109"/>
      <c r="J25" s="109"/>
      <c r="K25" s="112"/>
      <c r="L25" s="112"/>
      <c r="M25" s="112"/>
      <c r="N25" s="112"/>
      <c r="O25" s="112"/>
      <c r="P25" s="112"/>
      <c r="Q25" s="112"/>
      <c r="R25" s="110"/>
      <c r="S25" s="112"/>
      <c r="T25" s="112"/>
      <c r="U25" s="113"/>
      <c r="V25" s="113"/>
      <c r="W25" s="113"/>
      <c r="X25" s="113"/>
    </row>
    <row r="26" spans="1:24" ht="31.05" customHeight="1" x14ac:dyDescent="0.3">
      <c r="A26" s="124">
        <v>8</v>
      </c>
      <c r="B26" s="130" t="s">
        <v>101</v>
      </c>
      <c r="C26" s="132">
        <v>15000000000</v>
      </c>
      <c r="D26" s="121">
        <v>11</v>
      </c>
      <c r="E26" s="119" t="s">
        <v>45</v>
      </c>
      <c r="F26" s="117">
        <v>7</v>
      </c>
      <c r="G26" s="119" t="s">
        <v>111</v>
      </c>
      <c r="H26" s="70" t="s">
        <v>43</v>
      </c>
      <c r="I26" s="109">
        <v>46137</v>
      </c>
      <c r="J26" s="109">
        <f>I26+12</f>
        <v>46149</v>
      </c>
      <c r="K26" s="109">
        <f>J26+3</f>
        <v>46152</v>
      </c>
      <c r="L26" s="109">
        <f>K26+30</f>
        <v>46182</v>
      </c>
      <c r="M26" s="109">
        <f>L26+15</f>
        <v>46197</v>
      </c>
      <c r="N26" s="109">
        <f>M26+12</f>
        <v>46209</v>
      </c>
      <c r="O26" s="109">
        <f>N26+15</f>
        <v>46224</v>
      </c>
      <c r="P26" s="109">
        <f>O26+7</f>
        <v>46231</v>
      </c>
      <c r="Q26" s="109">
        <f>P26+12</f>
        <v>46243</v>
      </c>
      <c r="R26" s="110"/>
      <c r="S26" s="109">
        <f>Q26+7</f>
        <v>46250</v>
      </c>
      <c r="T26" s="109">
        <f>S26+10</f>
        <v>46260</v>
      </c>
      <c r="U26" s="111">
        <f>T26+3</f>
        <v>46263</v>
      </c>
      <c r="V26" s="111">
        <f>U26+3</f>
        <v>46266</v>
      </c>
      <c r="W26" s="111">
        <f>V26+15</f>
        <v>46281</v>
      </c>
      <c r="X26" s="111">
        <f>W26+90</f>
        <v>46371</v>
      </c>
    </row>
    <row r="27" spans="1:24" ht="20.399999999999999" customHeight="1" x14ac:dyDescent="0.3">
      <c r="A27" s="125"/>
      <c r="B27" s="131"/>
      <c r="C27" s="133"/>
      <c r="D27" s="122"/>
      <c r="E27" s="120"/>
      <c r="F27" s="118"/>
      <c r="G27" s="120"/>
      <c r="H27" s="70" t="s">
        <v>44</v>
      </c>
      <c r="I27" s="109"/>
      <c r="J27" s="109"/>
      <c r="K27" s="112"/>
      <c r="L27" s="112"/>
      <c r="M27" s="112"/>
      <c r="N27" s="112"/>
      <c r="O27" s="112"/>
      <c r="P27" s="112"/>
      <c r="Q27" s="112"/>
      <c r="R27" s="110"/>
      <c r="S27" s="112"/>
      <c r="T27" s="112"/>
      <c r="U27" s="113"/>
      <c r="V27" s="113"/>
      <c r="W27" s="113"/>
      <c r="X27" s="113"/>
    </row>
    <row r="28" spans="1:24" ht="15" thickBot="1" x14ac:dyDescent="0.35">
      <c r="A28" s="8"/>
      <c r="B28" s="95"/>
      <c r="C28" s="94"/>
      <c r="D28" s="50"/>
      <c r="E28" s="51"/>
      <c r="F28" s="51"/>
      <c r="G28" s="51"/>
      <c r="H28" s="51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8"/>
    </row>
    <row r="29" spans="1:24" ht="27" customHeight="1" thickBot="1" x14ac:dyDescent="0.35">
      <c r="B29" s="123" t="s">
        <v>49</v>
      </c>
      <c r="C29" s="123"/>
      <c r="D29" s="46"/>
      <c r="E29" s="46"/>
      <c r="F29" s="147" t="s">
        <v>50</v>
      </c>
      <c r="G29" s="148"/>
      <c r="H29" s="148"/>
      <c r="I29" s="148"/>
      <c r="J29" s="149"/>
      <c r="K29" s="47"/>
      <c r="L29" s="150" t="s">
        <v>51</v>
      </c>
      <c r="M29" s="151"/>
      <c r="N29" s="152" t="s">
        <v>52</v>
      </c>
      <c r="O29" s="152"/>
      <c r="P29" s="153"/>
      <c r="Q29" s="47"/>
      <c r="R29" s="144" t="s">
        <v>18</v>
      </c>
      <c r="S29" s="145"/>
      <c r="T29" s="145"/>
      <c r="U29" s="145"/>
      <c r="V29" s="146"/>
      <c r="W29" s="44"/>
    </row>
    <row r="30" spans="1:24" ht="23.55" customHeight="1" thickBot="1" x14ac:dyDescent="0.35">
      <c r="B30" s="123" t="s">
        <v>53</v>
      </c>
      <c r="C30" s="123"/>
      <c r="D30" s="46"/>
      <c r="E30" s="46"/>
      <c r="F30" s="55" t="s">
        <v>46</v>
      </c>
      <c r="G30" s="56"/>
      <c r="H30" s="128" t="s">
        <v>54</v>
      </c>
      <c r="I30" s="128"/>
      <c r="J30" s="129"/>
      <c r="K30" s="47"/>
      <c r="L30" s="137">
        <v>1</v>
      </c>
      <c r="M30" s="138"/>
      <c r="N30" s="128" t="s">
        <v>55</v>
      </c>
      <c r="O30" s="128"/>
      <c r="P30" s="129"/>
      <c r="Q30" s="47"/>
      <c r="R30" s="57" t="s">
        <v>45</v>
      </c>
      <c r="S30" s="139" t="s">
        <v>56</v>
      </c>
      <c r="T30" s="140"/>
      <c r="U30" s="140"/>
      <c r="V30" s="141"/>
      <c r="W30" s="44"/>
    </row>
    <row r="31" spans="1:24" ht="26.1" customHeight="1" thickBot="1" x14ac:dyDescent="0.35">
      <c r="B31" s="123" t="s">
        <v>57</v>
      </c>
      <c r="C31" s="123"/>
      <c r="D31" s="46"/>
      <c r="E31" s="46"/>
      <c r="F31" s="55" t="s">
        <v>58</v>
      </c>
      <c r="G31" s="56"/>
      <c r="H31" s="128" t="s">
        <v>59</v>
      </c>
      <c r="I31" s="128"/>
      <c r="J31" s="129"/>
      <c r="K31" s="47"/>
      <c r="L31" s="137">
        <v>2</v>
      </c>
      <c r="M31" s="138"/>
      <c r="N31" s="128" t="s">
        <v>60</v>
      </c>
      <c r="O31" s="128"/>
      <c r="P31" s="129"/>
      <c r="Q31" s="47"/>
      <c r="R31" s="58" t="s">
        <v>61</v>
      </c>
      <c r="S31" s="139" t="s">
        <v>62</v>
      </c>
      <c r="T31" s="140"/>
      <c r="U31" s="140"/>
      <c r="V31" s="141"/>
      <c r="W31" s="44"/>
    </row>
    <row r="32" spans="1:24" ht="36.6" customHeight="1" thickBot="1" x14ac:dyDescent="0.35">
      <c r="B32" s="123" t="s">
        <v>63</v>
      </c>
      <c r="C32" s="123"/>
      <c r="D32" s="46"/>
      <c r="E32" s="46"/>
      <c r="F32" s="55" t="s">
        <v>64</v>
      </c>
      <c r="G32" s="56"/>
      <c r="H32" s="128" t="s">
        <v>65</v>
      </c>
      <c r="I32" s="128"/>
      <c r="J32" s="129"/>
      <c r="K32" s="47"/>
      <c r="L32" s="137">
        <v>3</v>
      </c>
      <c r="M32" s="138"/>
      <c r="N32" s="128" t="s">
        <v>66</v>
      </c>
      <c r="O32" s="128"/>
      <c r="P32" s="129"/>
      <c r="Q32" s="47"/>
      <c r="R32" s="59" t="s">
        <v>67</v>
      </c>
      <c r="S32" s="134" t="s">
        <v>68</v>
      </c>
      <c r="T32" s="135"/>
      <c r="U32" s="135"/>
      <c r="V32" s="136"/>
      <c r="W32" s="44"/>
    </row>
    <row r="33" spans="2:23" ht="20.100000000000001" customHeight="1" thickBot="1" x14ac:dyDescent="0.35">
      <c r="B33" s="123" t="s">
        <v>69</v>
      </c>
      <c r="C33" s="123"/>
      <c r="D33" s="46"/>
      <c r="E33" s="46"/>
      <c r="F33" s="55" t="s">
        <v>70</v>
      </c>
      <c r="G33" s="56"/>
      <c r="H33" s="128" t="s">
        <v>71</v>
      </c>
      <c r="I33" s="128"/>
      <c r="J33" s="129"/>
      <c r="K33" s="47"/>
      <c r="L33" s="142">
        <v>4</v>
      </c>
      <c r="M33" s="143"/>
      <c r="N33" s="126" t="s">
        <v>72</v>
      </c>
      <c r="O33" s="126"/>
      <c r="P33" s="127"/>
      <c r="Q33" s="47"/>
      <c r="R33" s="47"/>
      <c r="S33" s="47"/>
      <c r="T33" s="47"/>
      <c r="U33" s="47"/>
      <c r="V33" s="47"/>
      <c r="W33" s="44"/>
    </row>
    <row r="34" spans="2:23" ht="26.55" customHeight="1" thickBot="1" x14ac:dyDescent="0.35">
      <c r="B34" s="123" t="s">
        <v>73</v>
      </c>
      <c r="C34" s="123"/>
      <c r="D34" s="46"/>
      <c r="E34" s="46"/>
      <c r="F34" s="60" t="s">
        <v>74</v>
      </c>
      <c r="G34" s="61"/>
      <c r="H34" s="126" t="s">
        <v>75</v>
      </c>
      <c r="I34" s="126"/>
      <c r="J34" s="12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4"/>
    </row>
  </sheetData>
  <mergeCells count="94">
    <mergeCell ref="A26:A27"/>
    <mergeCell ref="A16:A17"/>
    <mergeCell ref="A18:A19"/>
    <mergeCell ref="A20:A21"/>
    <mergeCell ref="A22:A23"/>
    <mergeCell ref="A24:A25"/>
    <mergeCell ref="E12:E13"/>
    <mergeCell ref="C26:C27"/>
    <mergeCell ref="A12:A13"/>
    <mergeCell ref="B16:B17"/>
    <mergeCell ref="C16:C17"/>
    <mergeCell ref="D16:D17"/>
    <mergeCell ref="B12:B13"/>
    <mergeCell ref="D18:D19"/>
    <mergeCell ref="C22:C23"/>
    <mergeCell ref="D22:D23"/>
    <mergeCell ref="B24:B25"/>
    <mergeCell ref="C24:C25"/>
    <mergeCell ref="D24:D25"/>
    <mergeCell ref="E24:E25"/>
    <mergeCell ref="E18:E19"/>
    <mergeCell ref="E22:E23"/>
    <mergeCell ref="H1:R1"/>
    <mergeCell ref="E8:T8"/>
    <mergeCell ref="C6:I6"/>
    <mergeCell ref="C7:I7"/>
    <mergeCell ref="B14:B15"/>
    <mergeCell ref="C14:C15"/>
    <mergeCell ref="D14:D15"/>
    <mergeCell ref="E14:E15"/>
    <mergeCell ref="F14:F15"/>
    <mergeCell ref="F12:F13"/>
    <mergeCell ref="G12:G13"/>
    <mergeCell ref="C3:I3"/>
    <mergeCell ref="C4:I4"/>
    <mergeCell ref="C5:I5"/>
    <mergeCell ref="C12:C13"/>
    <mergeCell ref="D12:D13"/>
    <mergeCell ref="W10:X10"/>
    <mergeCell ref="I10:L10"/>
    <mergeCell ref="A10:H10"/>
    <mergeCell ref="M10:O10"/>
    <mergeCell ref="P10:V10"/>
    <mergeCell ref="R29:V29"/>
    <mergeCell ref="H30:J30"/>
    <mergeCell ref="L30:M30"/>
    <mergeCell ref="N30:P30"/>
    <mergeCell ref="S30:V30"/>
    <mergeCell ref="F29:J29"/>
    <mergeCell ref="L29:M29"/>
    <mergeCell ref="N29:P29"/>
    <mergeCell ref="B34:C34"/>
    <mergeCell ref="H34:J34"/>
    <mergeCell ref="B32:C32"/>
    <mergeCell ref="H32:J32"/>
    <mergeCell ref="L32:M32"/>
    <mergeCell ref="H33:J33"/>
    <mergeCell ref="L33:M33"/>
    <mergeCell ref="B33:C33"/>
    <mergeCell ref="S32:V32"/>
    <mergeCell ref="H31:J31"/>
    <mergeCell ref="L31:M31"/>
    <mergeCell ref="N31:P31"/>
    <mergeCell ref="S31:V31"/>
    <mergeCell ref="B31:C31"/>
    <mergeCell ref="G14:G15"/>
    <mergeCell ref="A14:A15"/>
    <mergeCell ref="N33:P33"/>
    <mergeCell ref="N32:P32"/>
    <mergeCell ref="B30:C30"/>
    <mergeCell ref="B29:C29"/>
    <mergeCell ref="F16:F17"/>
    <mergeCell ref="G16:G17"/>
    <mergeCell ref="B18:B19"/>
    <mergeCell ref="C18:C19"/>
    <mergeCell ref="B20:B21"/>
    <mergeCell ref="C20:C21"/>
    <mergeCell ref="B22:B23"/>
    <mergeCell ref="B26:B27"/>
    <mergeCell ref="E16:E17"/>
    <mergeCell ref="F18:F19"/>
    <mergeCell ref="G18:G19"/>
    <mergeCell ref="D20:D21"/>
    <mergeCell ref="E20:E21"/>
    <mergeCell ref="F20:F21"/>
    <mergeCell ref="G20:G21"/>
    <mergeCell ref="F22:F23"/>
    <mergeCell ref="G22:G23"/>
    <mergeCell ref="D26:D27"/>
    <mergeCell ref="E26:E27"/>
    <mergeCell ref="F26:F27"/>
    <mergeCell ref="G26:G27"/>
    <mergeCell ref="F24:F25"/>
    <mergeCell ref="G24:G25"/>
  </mergeCells>
  <pageMargins left="0.70866141732283472" right="0.70866141732283472" top="0.74803149606299213" bottom="0.51181102362204722" header="0.31496062992125984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2"/>
  <sheetViews>
    <sheetView topLeftCell="A11" zoomScale="115" zoomScaleNormal="130" workbookViewId="0">
      <selection activeCell="F17" sqref="F17:J17"/>
    </sheetView>
  </sheetViews>
  <sheetFormatPr baseColWidth="10" defaultColWidth="11.44140625" defaultRowHeight="14.4" x14ac:dyDescent="0.3"/>
  <cols>
    <col min="1" max="1" width="2.77734375" customWidth="1"/>
    <col min="2" max="2" width="15.77734375" customWidth="1"/>
    <col min="3" max="3" width="7.109375" customWidth="1"/>
    <col min="4" max="4" width="3.88671875" customWidth="1"/>
    <col min="5" max="5" width="4.21875" customWidth="1"/>
    <col min="6" max="6" width="3.44140625" customWidth="1"/>
    <col min="7" max="7" width="4.21875" customWidth="1"/>
    <col min="8" max="8" width="6.21875" customWidth="1"/>
    <col min="9" max="9" width="5.88671875" customWidth="1"/>
    <col min="10" max="10" width="6.109375" customWidth="1"/>
    <col min="11" max="11" width="5.77734375" customWidth="1"/>
    <col min="12" max="12" width="6.21875" customWidth="1"/>
    <col min="13" max="13" width="6.33203125" customWidth="1"/>
    <col min="14" max="14" width="6" bestFit="1" customWidth="1"/>
    <col min="15" max="15" width="6" customWidth="1"/>
    <col min="16" max="16" width="6" bestFit="1" customWidth="1"/>
    <col min="17" max="17" width="6.109375" customWidth="1"/>
    <col min="18" max="18" width="3.6640625" customWidth="1"/>
    <col min="19" max="19" width="6" customWidth="1"/>
    <col min="20" max="21" width="5.6640625" customWidth="1"/>
    <col min="22" max="22" width="5.77734375" customWidth="1"/>
    <col min="23" max="23" width="5.88671875" customWidth="1"/>
    <col min="24" max="24" width="6" customWidth="1"/>
  </cols>
  <sheetData>
    <row r="1" spans="1:24" ht="18.600000000000001" customHeight="1" x14ac:dyDescent="0.35">
      <c r="A1" s="38" t="s">
        <v>0</v>
      </c>
      <c r="B1" s="39"/>
      <c r="C1" s="40"/>
      <c r="D1" s="40"/>
      <c r="E1" s="40"/>
      <c r="F1" s="40"/>
      <c r="G1" s="40"/>
      <c r="H1" s="159" t="s">
        <v>1</v>
      </c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40"/>
      <c r="T1" s="40"/>
      <c r="U1" s="40"/>
      <c r="V1" s="40"/>
      <c r="W1" s="40"/>
      <c r="X1" s="40"/>
    </row>
    <row r="2" spans="1:24" ht="18.600000000000001" customHeight="1" x14ac:dyDescent="0.35">
      <c r="A2" s="38"/>
      <c r="B2" s="39"/>
      <c r="C2" s="7"/>
      <c r="D2" s="40"/>
      <c r="E2" s="40"/>
      <c r="F2" s="40"/>
      <c r="G2" s="40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0"/>
      <c r="T2" s="40"/>
      <c r="U2" s="40"/>
      <c r="V2" s="40"/>
      <c r="W2" s="40"/>
      <c r="X2" s="40"/>
    </row>
    <row r="3" spans="1:24" ht="15.6" customHeight="1" x14ac:dyDescent="0.3">
      <c r="B3" s="227" t="s">
        <v>2</v>
      </c>
      <c r="C3" s="228"/>
      <c r="D3" s="229"/>
      <c r="E3" s="217" t="s">
        <v>93</v>
      </c>
      <c r="F3" s="218"/>
      <c r="G3" s="218"/>
      <c r="H3" s="218"/>
      <c r="I3" s="219"/>
      <c r="J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12" customHeight="1" x14ac:dyDescent="0.3">
      <c r="B4" s="227" t="s">
        <v>3</v>
      </c>
      <c r="C4" s="228"/>
      <c r="D4" s="229"/>
      <c r="E4" s="217">
        <v>2026</v>
      </c>
      <c r="F4" s="218"/>
      <c r="G4" s="218"/>
      <c r="H4" s="218"/>
      <c r="I4" s="219"/>
      <c r="J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14.4" customHeight="1" x14ac:dyDescent="0.3">
      <c r="B5" s="227" t="s">
        <v>4</v>
      </c>
      <c r="C5" s="228"/>
      <c r="D5" s="229"/>
      <c r="E5" s="230" t="s">
        <v>95</v>
      </c>
      <c r="F5" s="231"/>
      <c r="G5" s="231"/>
      <c r="H5" s="231"/>
      <c r="I5" s="232"/>
      <c r="J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ht="18.600000000000001" customHeight="1" x14ac:dyDescent="0.3">
      <c r="B6" s="233" t="s">
        <v>90</v>
      </c>
      <c r="C6" s="234"/>
      <c r="D6" s="235"/>
      <c r="E6" s="236" t="s">
        <v>6</v>
      </c>
      <c r="F6" s="237"/>
      <c r="G6" s="237"/>
      <c r="H6" s="237"/>
      <c r="I6" s="238"/>
      <c r="J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4" ht="14.55" customHeight="1" x14ac:dyDescent="0.3">
      <c r="B7" s="239" t="s">
        <v>7</v>
      </c>
      <c r="C7" s="240"/>
      <c r="D7" s="241"/>
      <c r="E7" s="217" t="s">
        <v>8</v>
      </c>
      <c r="F7" s="218"/>
      <c r="G7" s="218"/>
      <c r="H7" s="218"/>
      <c r="I7" s="219"/>
      <c r="J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ht="19.05" customHeight="1" x14ac:dyDescent="0.45">
      <c r="A8" s="42"/>
      <c r="B8" s="42"/>
      <c r="C8" s="42"/>
      <c r="D8" s="42"/>
      <c r="E8" s="160" t="s">
        <v>91</v>
      </c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</row>
    <row r="9" spans="1:24" ht="15" thickBot="1" x14ac:dyDescent="0.35">
      <c r="B9" s="43"/>
    </row>
    <row r="10" spans="1:24" ht="22.5" customHeight="1" thickBot="1" x14ac:dyDescent="0.35">
      <c r="A10" s="156" t="s">
        <v>10</v>
      </c>
      <c r="B10" s="157"/>
      <c r="C10" s="157"/>
      <c r="D10" s="157"/>
      <c r="E10" s="157"/>
      <c r="F10" s="157"/>
      <c r="G10" s="157"/>
      <c r="H10" s="158"/>
      <c r="I10" s="156" t="s">
        <v>11</v>
      </c>
      <c r="J10" s="157"/>
      <c r="K10" s="157"/>
      <c r="L10" s="158"/>
      <c r="M10" s="156" t="s">
        <v>12</v>
      </c>
      <c r="N10" s="157"/>
      <c r="O10" s="158"/>
      <c r="P10" s="156" t="s">
        <v>13</v>
      </c>
      <c r="Q10" s="157"/>
      <c r="R10" s="157"/>
      <c r="S10" s="157"/>
      <c r="T10" s="157"/>
      <c r="U10" s="157"/>
      <c r="V10" s="158"/>
      <c r="W10" s="156" t="s">
        <v>77</v>
      </c>
      <c r="X10" s="158"/>
    </row>
    <row r="11" spans="1:24" ht="58.2" customHeight="1" x14ac:dyDescent="0.3">
      <c r="A11" s="48" t="s">
        <v>14</v>
      </c>
      <c r="B11" s="3" t="s">
        <v>15</v>
      </c>
      <c r="C11" s="4" t="s">
        <v>16</v>
      </c>
      <c r="D11" s="1" t="s">
        <v>17</v>
      </c>
      <c r="E11" s="1" t="s">
        <v>18</v>
      </c>
      <c r="F11" s="1" t="s">
        <v>19</v>
      </c>
      <c r="G11" s="2" t="s">
        <v>20</v>
      </c>
      <c r="H11" s="52" t="s">
        <v>21</v>
      </c>
      <c r="I11" s="11" t="s">
        <v>22</v>
      </c>
      <c r="J11" s="14" t="s">
        <v>23</v>
      </c>
      <c r="K11" s="14" t="s">
        <v>24</v>
      </c>
      <c r="L11" s="53" t="s">
        <v>25</v>
      </c>
      <c r="M11" s="13" t="s">
        <v>26</v>
      </c>
      <c r="N11" s="14" t="s">
        <v>27</v>
      </c>
      <c r="O11" s="53" t="s">
        <v>28</v>
      </c>
      <c r="P11" s="13" t="s">
        <v>29</v>
      </c>
      <c r="Q11" s="14" t="s">
        <v>30</v>
      </c>
      <c r="R11" s="14" t="s">
        <v>31</v>
      </c>
      <c r="S11" s="14" t="s">
        <v>32</v>
      </c>
      <c r="T11" s="14" t="s">
        <v>33</v>
      </c>
      <c r="U11" s="14" t="s">
        <v>34</v>
      </c>
      <c r="V11" s="54" t="s">
        <v>35</v>
      </c>
      <c r="W11" s="11" t="s">
        <v>78</v>
      </c>
      <c r="X11" s="115" t="s">
        <v>79</v>
      </c>
    </row>
    <row r="12" spans="1:24" x14ac:dyDescent="0.3">
      <c r="A12" s="224">
        <v>1</v>
      </c>
      <c r="B12" s="225" t="s">
        <v>84</v>
      </c>
      <c r="C12" s="132">
        <v>122000000</v>
      </c>
      <c r="D12" s="121">
        <v>11</v>
      </c>
      <c r="E12" s="119" t="s">
        <v>45</v>
      </c>
      <c r="F12" s="117">
        <v>1</v>
      </c>
      <c r="G12" s="119" t="s">
        <v>74</v>
      </c>
      <c r="H12" s="34" t="s">
        <v>43</v>
      </c>
      <c r="I12" s="19">
        <v>46134</v>
      </c>
      <c r="J12" s="19">
        <f>I12+5</f>
        <v>46139</v>
      </c>
      <c r="K12" s="19">
        <f>J12+3</f>
        <v>46142</v>
      </c>
      <c r="L12" s="19">
        <f>K12+7</f>
        <v>46149</v>
      </c>
      <c r="M12" s="19">
        <f>L12+15</f>
        <v>46164</v>
      </c>
      <c r="N12" s="19">
        <f>M12+12</f>
        <v>46176</v>
      </c>
      <c r="O12" s="19">
        <f>N12+15</f>
        <v>46191</v>
      </c>
      <c r="P12" s="19">
        <f>O12+7</f>
        <v>46198</v>
      </c>
      <c r="Q12" s="19">
        <f>P12+12</f>
        <v>46210</v>
      </c>
      <c r="R12" s="20"/>
      <c r="S12" s="19">
        <f>Q12+7</f>
        <v>46217</v>
      </c>
      <c r="T12" s="19">
        <f>S12+10</f>
        <v>46227</v>
      </c>
      <c r="U12" s="21">
        <f>T12+3</f>
        <v>46230</v>
      </c>
      <c r="V12" s="21">
        <f>U12+3</f>
        <v>46233</v>
      </c>
      <c r="W12" s="21">
        <f>V12+15</f>
        <v>46248</v>
      </c>
      <c r="X12" s="21">
        <f>W12+90</f>
        <v>46338</v>
      </c>
    </row>
    <row r="13" spans="1:24" ht="30" customHeight="1" x14ac:dyDescent="0.3">
      <c r="A13" s="224"/>
      <c r="B13" s="226"/>
      <c r="C13" s="133"/>
      <c r="D13" s="122"/>
      <c r="E13" s="120"/>
      <c r="F13" s="118"/>
      <c r="G13" s="120"/>
      <c r="H13" s="34" t="s">
        <v>44</v>
      </c>
      <c r="I13" s="19"/>
      <c r="J13" s="19"/>
      <c r="K13" s="35"/>
      <c r="L13" s="35"/>
      <c r="M13" s="35"/>
      <c r="N13" s="35"/>
      <c r="O13" s="35"/>
      <c r="P13" s="35"/>
      <c r="Q13" s="35"/>
      <c r="R13" s="20"/>
      <c r="S13" s="35"/>
      <c r="T13" s="35"/>
      <c r="U13" s="36"/>
      <c r="V13" s="36"/>
      <c r="W13" s="36"/>
      <c r="X13" s="36"/>
    </row>
    <row r="14" spans="1:24" s="6" customFormat="1" x14ac:dyDescent="0.3">
      <c r="A14" s="224">
        <v>2</v>
      </c>
      <c r="B14" s="242" t="s">
        <v>108</v>
      </c>
      <c r="C14" s="244">
        <v>150000000</v>
      </c>
      <c r="D14" s="246">
        <v>11</v>
      </c>
      <c r="E14" s="222" t="s">
        <v>45</v>
      </c>
      <c r="F14" s="220">
        <v>2</v>
      </c>
      <c r="G14" s="222" t="s">
        <v>74</v>
      </c>
      <c r="H14" s="33" t="s">
        <v>43</v>
      </c>
      <c r="I14" s="15">
        <v>46164</v>
      </c>
      <c r="J14" s="15">
        <f>I14+5</f>
        <v>46169</v>
      </c>
      <c r="K14" s="15">
        <f>J14+3</f>
        <v>46172</v>
      </c>
      <c r="L14" s="15">
        <f>K14+7</f>
        <v>46179</v>
      </c>
      <c r="M14" s="15">
        <f>L14+15</f>
        <v>46194</v>
      </c>
      <c r="N14" s="15">
        <f>M14+12</f>
        <v>46206</v>
      </c>
      <c r="O14" s="15">
        <f>N14+15</f>
        <v>46221</v>
      </c>
      <c r="P14" s="15">
        <f>O14+7</f>
        <v>46228</v>
      </c>
      <c r="Q14" s="15">
        <f>P14+12</f>
        <v>46240</v>
      </c>
      <c r="R14" s="5"/>
      <c r="S14" s="15">
        <f>Q14+7</f>
        <v>46247</v>
      </c>
      <c r="T14" s="15">
        <f>S14+10</f>
        <v>46257</v>
      </c>
      <c r="U14" s="16">
        <f>T14+3</f>
        <v>46260</v>
      </c>
      <c r="V14" s="16">
        <f>U14+3</f>
        <v>46263</v>
      </c>
      <c r="W14" s="16">
        <f>V14+15</f>
        <v>46278</v>
      </c>
      <c r="X14" s="16">
        <f>W14+90</f>
        <v>46368</v>
      </c>
    </row>
    <row r="15" spans="1:24" s="6" customFormat="1" ht="14.4" customHeight="1" x14ac:dyDescent="0.3">
      <c r="A15" s="224"/>
      <c r="B15" s="243"/>
      <c r="C15" s="245"/>
      <c r="D15" s="247"/>
      <c r="E15" s="223"/>
      <c r="F15" s="221"/>
      <c r="G15" s="223"/>
      <c r="H15" s="33" t="s">
        <v>44</v>
      </c>
      <c r="I15" s="15"/>
      <c r="J15" s="114" t="s">
        <v>103</v>
      </c>
      <c r="K15" s="17"/>
      <c r="L15" s="17"/>
      <c r="M15" s="17"/>
      <c r="N15" s="17"/>
      <c r="O15" s="17"/>
      <c r="P15" s="17"/>
      <c r="Q15" s="17"/>
      <c r="R15" s="5"/>
      <c r="S15" s="17"/>
      <c r="T15" s="17"/>
      <c r="U15" s="18"/>
      <c r="V15" s="18"/>
      <c r="W15" s="18"/>
      <c r="X15" s="18"/>
    </row>
    <row r="16" spans="1:24" ht="15" thickBot="1" x14ac:dyDescent="0.35">
      <c r="A16" s="8"/>
      <c r="B16" s="91"/>
      <c r="C16" s="92"/>
      <c r="D16" s="50"/>
      <c r="E16" s="51"/>
      <c r="F16" s="51"/>
      <c r="G16" s="51"/>
      <c r="H16" s="51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8"/>
    </row>
    <row r="17" spans="2:23" ht="19.05" customHeight="1" thickBot="1" x14ac:dyDescent="0.35">
      <c r="B17" s="192" t="s">
        <v>49</v>
      </c>
      <c r="C17" s="192"/>
      <c r="D17" s="105"/>
      <c r="E17" s="105"/>
      <c r="F17" s="202" t="s">
        <v>50</v>
      </c>
      <c r="G17" s="203"/>
      <c r="H17" s="203"/>
      <c r="I17" s="203"/>
      <c r="J17" s="204"/>
      <c r="K17" s="106"/>
      <c r="L17" s="205" t="s">
        <v>51</v>
      </c>
      <c r="M17" s="206"/>
      <c r="N17" s="207" t="s">
        <v>52</v>
      </c>
      <c r="O17" s="207"/>
      <c r="P17" s="208"/>
      <c r="Q17" s="106"/>
      <c r="R17" s="209" t="s">
        <v>18</v>
      </c>
      <c r="S17" s="210"/>
      <c r="T17" s="210"/>
      <c r="U17" s="210"/>
      <c r="V17" s="211"/>
      <c r="W17" s="44"/>
    </row>
    <row r="18" spans="2:23" ht="17.55" customHeight="1" thickBot="1" x14ac:dyDescent="0.35">
      <c r="B18" s="192" t="s">
        <v>53</v>
      </c>
      <c r="C18" s="192"/>
      <c r="D18" s="105"/>
      <c r="E18" s="105"/>
      <c r="F18" s="98" t="s">
        <v>46</v>
      </c>
      <c r="G18" s="96"/>
      <c r="H18" s="193" t="s">
        <v>54</v>
      </c>
      <c r="I18" s="193"/>
      <c r="J18" s="194"/>
      <c r="K18" s="106"/>
      <c r="L18" s="212">
        <v>1</v>
      </c>
      <c r="M18" s="213"/>
      <c r="N18" s="193" t="s">
        <v>55</v>
      </c>
      <c r="O18" s="193"/>
      <c r="P18" s="194"/>
      <c r="Q18" s="106"/>
      <c r="R18" s="100" t="s">
        <v>45</v>
      </c>
      <c r="S18" s="199" t="s">
        <v>56</v>
      </c>
      <c r="T18" s="200"/>
      <c r="U18" s="200"/>
      <c r="V18" s="201"/>
      <c r="W18" s="44"/>
    </row>
    <row r="19" spans="2:23" ht="17.55" customHeight="1" thickBot="1" x14ac:dyDescent="0.35">
      <c r="B19" s="192" t="s">
        <v>57</v>
      </c>
      <c r="C19" s="192"/>
      <c r="D19" s="105"/>
      <c r="E19" s="105"/>
      <c r="F19" s="98" t="s">
        <v>58</v>
      </c>
      <c r="G19" s="96"/>
      <c r="H19" s="193" t="s">
        <v>59</v>
      </c>
      <c r="I19" s="193"/>
      <c r="J19" s="194"/>
      <c r="K19" s="106"/>
      <c r="L19" s="212">
        <v>2</v>
      </c>
      <c r="M19" s="213"/>
      <c r="N19" s="193" t="s">
        <v>60</v>
      </c>
      <c r="O19" s="193"/>
      <c r="P19" s="194"/>
      <c r="Q19" s="106"/>
      <c r="R19" s="101" t="s">
        <v>61</v>
      </c>
      <c r="S19" s="199" t="s">
        <v>62</v>
      </c>
      <c r="T19" s="200"/>
      <c r="U19" s="200"/>
      <c r="V19" s="201"/>
      <c r="W19" s="44"/>
    </row>
    <row r="20" spans="2:23" ht="15.45" customHeight="1" thickBot="1" x14ac:dyDescent="0.35">
      <c r="B20" s="192" t="s">
        <v>63</v>
      </c>
      <c r="C20" s="192"/>
      <c r="D20" s="105"/>
      <c r="E20" s="105"/>
      <c r="F20" s="98" t="s">
        <v>64</v>
      </c>
      <c r="G20" s="96"/>
      <c r="H20" s="193" t="s">
        <v>65</v>
      </c>
      <c r="I20" s="193"/>
      <c r="J20" s="194"/>
      <c r="K20" s="106"/>
      <c r="L20" s="212">
        <v>3</v>
      </c>
      <c r="M20" s="213"/>
      <c r="N20" s="193" t="s">
        <v>66</v>
      </c>
      <c r="O20" s="193"/>
      <c r="P20" s="194"/>
      <c r="Q20" s="106"/>
      <c r="R20" s="102" t="s">
        <v>67</v>
      </c>
      <c r="S20" s="214" t="s">
        <v>68</v>
      </c>
      <c r="T20" s="215"/>
      <c r="U20" s="215"/>
      <c r="V20" s="216"/>
      <c r="W20" s="44"/>
    </row>
    <row r="21" spans="2:23" ht="15" customHeight="1" thickBot="1" x14ac:dyDescent="0.35">
      <c r="B21" s="192" t="s">
        <v>69</v>
      </c>
      <c r="C21" s="192"/>
      <c r="D21" s="105"/>
      <c r="E21" s="105"/>
      <c r="F21" s="98" t="s">
        <v>70</v>
      </c>
      <c r="G21" s="96"/>
      <c r="H21" s="193" t="s">
        <v>71</v>
      </c>
      <c r="I21" s="193"/>
      <c r="J21" s="194"/>
      <c r="K21" s="106"/>
      <c r="L21" s="195">
        <v>4</v>
      </c>
      <c r="M21" s="196"/>
      <c r="N21" s="197" t="s">
        <v>72</v>
      </c>
      <c r="O21" s="197"/>
      <c r="P21" s="198"/>
      <c r="Q21" s="106"/>
      <c r="R21" s="106"/>
      <c r="S21" s="106"/>
      <c r="T21" s="106"/>
      <c r="U21" s="106"/>
      <c r="V21" s="106"/>
      <c r="W21" s="44"/>
    </row>
    <row r="22" spans="2:23" ht="22.95" customHeight="1" thickBot="1" x14ac:dyDescent="0.35">
      <c r="B22" s="192" t="s">
        <v>73</v>
      </c>
      <c r="C22" s="192"/>
      <c r="D22" s="105"/>
      <c r="E22" s="105"/>
      <c r="F22" s="99" t="s">
        <v>74</v>
      </c>
      <c r="G22" s="107"/>
      <c r="H22" s="197" t="s">
        <v>75</v>
      </c>
      <c r="I22" s="197"/>
      <c r="J22" s="198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44"/>
    </row>
  </sheetData>
  <mergeCells count="57">
    <mergeCell ref="A14:A15"/>
    <mergeCell ref="B14:B15"/>
    <mergeCell ref="C14:C15"/>
    <mergeCell ref="D14:D15"/>
    <mergeCell ref="E14:E15"/>
    <mergeCell ref="W10:X10"/>
    <mergeCell ref="H1:R1"/>
    <mergeCell ref="E8:T8"/>
    <mergeCell ref="A10:H10"/>
    <mergeCell ref="I10:L10"/>
    <mergeCell ref="M10:O10"/>
    <mergeCell ref="P10:V10"/>
    <mergeCell ref="B3:D3"/>
    <mergeCell ref="E3:I3"/>
    <mergeCell ref="E4:I4"/>
    <mergeCell ref="B4:D4"/>
    <mergeCell ref="B5:D5"/>
    <mergeCell ref="E5:I5"/>
    <mergeCell ref="B6:D6"/>
    <mergeCell ref="E6:I6"/>
    <mergeCell ref="B7:D7"/>
    <mergeCell ref="A12:A13"/>
    <mergeCell ref="B12:B13"/>
    <mergeCell ref="C12:C13"/>
    <mergeCell ref="D12:D13"/>
    <mergeCell ref="E12:E13"/>
    <mergeCell ref="E7:I7"/>
    <mergeCell ref="B19:C19"/>
    <mergeCell ref="H19:J19"/>
    <mergeCell ref="L19:M19"/>
    <mergeCell ref="N19:P19"/>
    <mergeCell ref="L18:M18"/>
    <mergeCell ref="N18:P18"/>
    <mergeCell ref="F12:F13"/>
    <mergeCell ref="G12:G13"/>
    <mergeCell ref="F14:F15"/>
    <mergeCell ref="G14:G15"/>
    <mergeCell ref="S19:V19"/>
    <mergeCell ref="B20:C20"/>
    <mergeCell ref="H20:J20"/>
    <mergeCell ref="L20:M20"/>
    <mergeCell ref="N20:P20"/>
    <mergeCell ref="S20:V20"/>
    <mergeCell ref="S18:V18"/>
    <mergeCell ref="B17:C17"/>
    <mergeCell ref="F17:J17"/>
    <mergeCell ref="L17:M17"/>
    <mergeCell ref="N17:P17"/>
    <mergeCell ref="R17:V17"/>
    <mergeCell ref="B18:C18"/>
    <mergeCell ref="H18:J18"/>
    <mergeCell ref="B21:C21"/>
    <mergeCell ref="H21:J21"/>
    <mergeCell ref="L21:M21"/>
    <mergeCell ref="N21:P21"/>
    <mergeCell ref="B22:C22"/>
    <mergeCell ref="H22:J22"/>
  </mergeCells>
  <pageMargins left="0.17" right="0.17" top="0.35" bottom="0.39" header="0.3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Fourniture1</vt:lpstr>
      <vt:lpstr>Travaux1</vt:lpstr>
      <vt:lpstr>cotation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 COMPUTER</cp:lastModifiedBy>
  <cp:lastPrinted>2026-04-02T16:57:59Z</cp:lastPrinted>
  <dcterms:created xsi:type="dcterms:W3CDTF">2022-12-13T13:34:44Z</dcterms:created>
  <dcterms:modified xsi:type="dcterms:W3CDTF">2026-04-29T16:59:27Z</dcterms:modified>
</cp:coreProperties>
</file>