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5"/>
  <workbookPr/>
  <mc:AlternateContent xmlns:mc="http://schemas.openxmlformats.org/markup-compatibility/2006">
    <mc:Choice Requires="x15">
      <x15ac:absPath xmlns:x15ac="http://schemas.microsoft.com/office/spreadsheetml/2010/11/ac" url="/Users/morykone/Documents/"/>
    </mc:Choice>
  </mc:AlternateContent>
  <xr:revisionPtr revIDLastSave="0" documentId="13_ncr:1_{882440DA-2D6B-BF48-B23C-09FF494BF29C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Fournitures AO et Cotation" sheetId="4" r:id="rId1"/>
    <sheet name="Travaux" sheetId="6" r:id="rId2"/>
    <sheet name="Prest. Intell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3" l="1"/>
  <c r="Y33" i="3" s="1"/>
  <c r="Z33" i="3" s="1"/>
  <c r="I33" i="3"/>
  <c r="J33" i="3" s="1"/>
  <c r="K33" i="3" s="1"/>
  <c r="L33" i="3" s="1"/>
  <c r="M33" i="3" s="1"/>
  <c r="N33" i="3" s="1"/>
  <c r="O33" i="3" s="1"/>
  <c r="P33" i="3" s="1"/>
  <c r="R33" i="3" s="1"/>
  <c r="S33" i="3" s="1"/>
  <c r="T33" i="3" s="1"/>
  <c r="U33" i="3" s="1"/>
  <c r="V33" i="3" s="1"/>
  <c r="X31" i="3"/>
  <c r="Y31" i="3" s="1"/>
  <c r="Z31" i="3" s="1"/>
  <c r="I31" i="3"/>
  <c r="J31" i="3" s="1"/>
  <c r="K31" i="3" s="1"/>
  <c r="L31" i="3" s="1"/>
  <c r="M31" i="3" s="1"/>
  <c r="N31" i="3" s="1"/>
  <c r="O31" i="3" s="1"/>
  <c r="P31" i="3" s="1"/>
  <c r="R31" i="3" s="1"/>
  <c r="S31" i="3" s="1"/>
  <c r="T31" i="3" s="1"/>
  <c r="U31" i="3" s="1"/>
  <c r="V31" i="3" s="1"/>
  <c r="X29" i="3"/>
  <c r="Y29" i="3" s="1"/>
  <c r="Z29" i="3" s="1"/>
  <c r="I29" i="3"/>
  <c r="J29" i="3" s="1"/>
  <c r="K29" i="3" s="1"/>
  <c r="L29" i="3" s="1"/>
  <c r="M29" i="3" s="1"/>
  <c r="N29" i="3" s="1"/>
  <c r="O29" i="3" s="1"/>
  <c r="P29" i="3" s="1"/>
  <c r="R29" i="3" s="1"/>
  <c r="S29" i="3" s="1"/>
  <c r="T29" i="3" s="1"/>
  <c r="U29" i="3" s="1"/>
  <c r="V29" i="3" s="1"/>
  <c r="X27" i="3"/>
  <c r="Y27" i="3" s="1"/>
  <c r="Z27" i="3" s="1"/>
  <c r="I27" i="3"/>
  <c r="J27" i="3" s="1"/>
  <c r="K27" i="3" s="1"/>
  <c r="L27" i="3" s="1"/>
  <c r="M27" i="3" s="1"/>
  <c r="N27" i="3" s="1"/>
  <c r="O27" i="3" s="1"/>
  <c r="P27" i="3" s="1"/>
  <c r="R27" i="3" s="1"/>
  <c r="S27" i="3" s="1"/>
  <c r="T27" i="3" s="1"/>
  <c r="U27" i="3" s="1"/>
  <c r="V27" i="3" s="1"/>
  <c r="I27" i="6"/>
  <c r="J27" i="6" s="1"/>
  <c r="K27" i="6" s="1"/>
  <c r="L27" i="6" s="1"/>
  <c r="M27" i="6" s="1"/>
  <c r="N27" i="6" s="1"/>
  <c r="O27" i="6" s="1"/>
  <c r="P27" i="6" s="1"/>
  <c r="R27" i="6" s="1"/>
  <c r="S27" i="6" s="1"/>
  <c r="T27" i="6" s="1"/>
  <c r="U27" i="6" s="1"/>
  <c r="I25" i="6"/>
  <c r="J25" i="6" s="1"/>
  <c r="K25" i="6" s="1"/>
  <c r="L25" i="6" s="1"/>
  <c r="M25" i="6" s="1"/>
  <c r="N25" i="6" s="1"/>
  <c r="O25" i="6" s="1"/>
  <c r="P25" i="6" s="1"/>
  <c r="R25" i="6" s="1"/>
  <c r="S25" i="6" s="1"/>
  <c r="T25" i="6" s="1"/>
  <c r="U25" i="6" s="1"/>
  <c r="I23" i="6"/>
  <c r="J23" i="6" s="1"/>
  <c r="K23" i="6" s="1"/>
  <c r="L23" i="6" s="1"/>
  <c r="M23" i="6" s="1"/>
  <c r="N23" i="6" s="1"/>
  <c r="O23" i="6" s="1"/>
  <c r="P23" i="6" s="1"/>
  <c r="R23" i="6" s="1"/>
  <c r="S23" i="6" s="1"/>
  <c r="T23" i="6" s="1"/>
  <c r="U23" i="6" s="1"/>
  <c r="I21" i="6"/>
  <c r="J21" i="6" s="1"/>
  <c r="K21" i="6" s="1"/>
  <c r="L21" i="6" s="1"/>
  <c r="M21" i="6" s="1"/>
  <c r="N21" i="6" s="1"/>
  <c r="O21" i="6" s="1"/>
  <c r="P21" i="6" s="1"/>
  <c r="R21" i="6" s="1"/>
  <c r="S21" i="6" s="1"/>
  <c r="T21" i="6" s="1"/>
  <c r="U21" i="6" s="1"/>
  <c r="I19" i="6"/>
  <c r="J19" i="6" s="1"/>
  <c r="K19" i="6" s="1"/>
  <c r="L19" i="6" s="1"/>
  <c r="M19" i="6" s="1"/>
  <c r="N19" i="6" s="1"/>
  <c r="O19" i="6" s="1"/>
  <c r="P19" i="6" s="1"/>
  <c r="R19" i="6" s="1"/>
  <c r="S19" i="6" s="1"/>
  <c r="T19" i="6" s="1"/>
  <c r="U19" i="6" s="1"/>
  <c r="I17" i="6"/>
  <c r="J17" i="6" s="1"/>
  <c r="K17" i="6" s="1"/>
  <c r="L17" i="6" s="1"/>
  <c r="M17" i="6" s="1"/>
  <c r="N17" i="6" s="1"/>
  <c r="O17" i="6" s="1"/>
  <c r="P17" i="6" s="1"/>
  <c r="R17" i="6" s="1"/>
  <c r="S17" i="6" s="1"/>
  <c r="T17" i="6" s="1"/>
  <c r="U17" i="6" s="1"/>
  <c r="I15" i="6"/>
  <c r="J15" i="6" s="1"/>
  <c r="K15" i="6" s="1"/>
  <c r="L15" i="6" s="1"/>
  <c r="M15" i="6" s="1"/>
  <c r="N15" i="6" s="1"/>
  <c r="O15" i="6" s="1"/>
  <c r="P15" i="6" s="1"/>
  <c r="R15" i="6" s="1"/>
  <c r="S15" i="6" s="1"/>
  <c r="T15" i="6" s="1"/>
  <c r="U15" i="6" s="1"/>
  <c r="I623" i="4" l="1"/>
  <c r="J623" i="4" s="1"/>
  <c r="K623" i="4" s="1"/>
  <c r="L623" i="4" s="1"/>
  <c r="M623" i="4" s="1"/>
  <c r="N623" i="4" s="1"/>
  <c r="O623" i="4" s="1"/>
  <c r="P623" i="4" s="1"/>
  <c r="R623" i="4" s="1"/>
  <c r="S623" i="4" s="1"/>
  <c r="T623" i="4" s="1"/>
  <c r="U623" i="4" s="1"/>
  <c r="I621" i="4"/>
  <c r="J621" i="4" s="1"/>
  <c r="K621" i="4" s="1"/>
  <c r="L621" i="4" s="1"/>
  <c r="M621" i="4" s="1"/>
  <c r="N621" i="4" s="1"/>
  <c r="O621" i="4" s="1"/>
  <c r="P621" i="4" s="1"/>
  <c r="R621" i="4" s="1"/>
  <c r="S621" i="4" s="1"/>
  <c r="T621" i="4" s="1"/>
  <c r="U621" i="4" s="1"/>
  <c r="I601" i="4"/>
  <c r="J601" i="4" s="1"/>
  <c r="K601" i="4" s="1"/>
  <c r="L601" i="4" s="1"/>
  <c r="M601" i="4" s="1"/>
  <c r="N601" i="4" s="1"/>
  <c r="O601" i="4" s="1"/>
  <c r="P601" i="4" s="1"/>
  <c r="R601" i="4" s="1"/>
  <c r="S601" i="4" s="1"/>
  <c r="T601" i="4" s="1"/>
  <c r="U601" i="4" s="1"/>
  <c r="I599" i="4"/>
  <c r="J599" i="4" s="1"/>
  <c r="K599" i="4" s="1"/>
  <c r="L599" i="4" s="1"/>
  <c r="M599" i="4" s="1"/>
  <c r="N599" i="4" s="1"/>
  <c r="O599" i="4" s="1"/>
  <c r="P599" i="4" s="1"/>
  <c r="R599" i="4" s="1"/>
  <c r="S599" i="4" s="1"/>
  <c r="T599" i="4" s="1"/>
  <c r="U599" i="4" s="1"/>
  <c r="I560" i="4"/>
  <c r="J560" i="4" s="1"/>
  <c r="K560" i="4" s="1"/>
  <c r="L560" i="4" s="1"/>
  <c r="M560" i="4" s="1"/>
  <c r="N560" i="4" s="1"/>
  <c r="O560" i="4" s="1"/>
  <c r="P560" i="4" s="1"/>
  <c r="R560" i="4" s="1"/>
  <c r="S560" i="4" s="1"/>
  <c r="T560" i="4" s="1"/>
  <c r="U560" i="4" s="1"/>
  <c r="I557" i="4"/>
  <c r="J557" i="4" s="1"/>
  <c r="K557" i="4" s="1"/>
  <c r="L557" i="4" s="1"/>
  <c r="M557" i="4" s="1"/>
  <c r="N557" i="4" s="1"/>
  <c r="O557" i="4" s="1"/>
  <c r="P557" i="4" s="1"/>
  <c r="R557" i="4" s="1"/>
  <c r="S557" i="4" s="1"/>
  <c r="T557" i="4" s="1"/>
  <c r="U557" i="4" s="1"/>
  <c r="I553" i="4"/>
  <c r="J553" i="4" s="1"/>
  <c r="K553" i="4" s="1"/>
  <c r="L553" i="4" s="1"/>
  <c r="M553" i="4" s="1"/>
  <c r="N553" i="4" s="1"/>
  <c r="O553" i="4" s="1"/>
  <c r="P553" i="4" s="1"/>
  <c r="R553" i="4" s="1"/>
  <c r="S553" i="4" s="1"/>
  <c r="T553" i="4" s="1"/>
  <c r="U553" i="4" s="1"/>
  <c r="I549" i="4"/>
  <c r="J549" i="4" s="1"/>
  <c r="K549" i="4" s="1"/>
  <c r="L549" i="4" s="1"/>
  <c r="M549" i="4" s="1"/>
  <c r="N549" i="4" s="1"/>
  <c r="O549" i="4" s="1"/>
  <c r="P549" i="4" s="1"/>
  <c r="R549" i="4" s="1"/>
  <c r="S549" i="4" s="1"/>
  <c r="T549" i="4" s="1"/>
  <c r="U549" i="4" s="1"/>
  <c r="I547" i="4"/>
  <c r="J547" i="4" s="1"/>
  <c r="K547" i="4" s="1"/>
  <c r="L547" i="4" s="1"/>
  <c r="M547" i="4" s="1"/>
  <c r="N547" i="4" s="1"/>
  <c r="O547" i="4" s="1"/>
  <c r="P547" i="4" s="1"/>
  <c r="R547" i="4" s="1"/>
  <c r="S547" i="4" s="1"/>
  <c r="T547" i="4" s="1"/>
  <c r="U547" i="4" s="1"/>
  <c r="I545" i="4"/>
  <c r="J545" i="4" s="1"/>
  <c r="K545" i="4" s="1"/>
  <c r="L545" i="4" s="1"/>
  <c r="M545" i="4" s="1"/>
  <c r="N545" i="4" s="1"/>
  <c r="O545" i="4" s="1"/>
  <c r="P545" i="4" s="1"/>
  <c r="R545" i="4" s="1"/>
  <c r="S545" i="4" s="1"/>
  <c r="T545" i="4" s="1"/>
  <c r="U545" i="4" s="1"/>
  <c r="I543" i="4"/>
  <c r="J543" i="4" s="1"/>
  <c r="K543" i="4" s="1"/>
  <c r="L543" i="4" s="1"/>
  <c r="M543" i="4" s="1"/>
  <c r="N543" i="4" s="1"/>
  <c r="O543" i="4" s="1"/>
  <c r="P543" i="4" s="1"/>
  <c r="R543" i="4" s="1"/>
  <c r="S543" i="4" s="1"/>
  <c r="T543" i="4" s="1"/>
  <c r="U543" i="4" s="1"/>
  <c r="I541" i="4"/>
  <c r="J541" i="4" s="1"/>
  <c r="K541" i="4" s="1"/>
  <c r="L541" i="4" s="1"/>
  <c r="M541" i="4" s="1"/>
  <c r="N541" i="4" s="1"/>
  <c r="O541" i="4" s="1"/>
  <c r="P541" i="4" s="1"/>
  <c r="R541" i="4" s="1"/>
  <c r="S541" i="4" s="1"/>
  <c r="T541" i="4" s="1"/>
  <c r="U541" i="4" s="1"/>
  <c r="I539" i="4"/>
  <c r="J539" i="4" s="1"/>
  <c r="K539" i="4" s="1"/>
  <c r="L539" i="4" s="1"/>
  <c r="M539" i="4" s="1"/>
  <c r="N539" i="4" s="1"/>
  <c r="O539" i="4" s="1"/>
  <c r="P539" i="4" s="1"/>
  <c r="R539" i="4" s="1"/>
  <c r="S539" i="4" s="1"/>
  <c r="T539" i="4" s="1"/>
  <c r="U539" i="4" s="1"/>
  <c r="I537" i="4"/>
  <c r="J537" i="4" s="1"/>
  <c r="K537" i="4" s="1"/>
  <c r="L537" i="4" s="1"/>
  <c r="M537" i="4" s="1"/>
  <c r="N537" i="4" s="1"/>
  <c r="O537" i="4" s="1"/>
  <c r="P537" i="4" s="1"/>
  <c r="R537" i="4" s="1"/>
  <c r="S537" i="4" s="1"/>
  <c r="T537" i="4" s="1"/>
  <c r="U537" i="4" s="1"/>
  <c r="I535" i="4"/>
  <c r="J535" i="4" s="1"/>
  <c r="K535" i="4" s="1"/>
  <c r="L535" i="4" s="1"/>
  <c r="M535" i="4" s="1"/>
  <c r="N535" i="4" s="1"/>
  <c r="O535" i="4" s="1"/>
  <c r="P535" i="4" s="1"/>
  <c r="R535" i="4" s="1"/>
  <c r="S535" i="4" s="1"/>
  <c r="T535" i="4" s="1"/>
  <c r="U535" i="4" s="1"/>
  <c r="I533" i="4"/>
  <c r="J533" i="4" s="1"/>
  <c r="K533" i="4" s="1"/>
  <c r="L533" i="4" s="1"/>
  <c r="M533" i="4" s="1"/>
  <c r="N533" i="4" s="1"/>
  <c r="O533" i="4" s="1"/>
  <c r="P533" i="4" s="1"/>
  <c r="R533" i="4" s="1"/>
  <c r="S533" i="4" s="1"/>
  <c r="T533" i="4" s="1"/>
  <c r="U533" i="4" s="1"/>
  <c r="I531" i="4"/>
  <c r="J531" i="4" s="1"/>
  <c r="K531" i="4" s="1"/>
  <c r="L531" i="4" s="1"/>
  <c r="M531" i="4" s="1"/>
  <c r="N531" i="4" s="1"/>
  <c r="O531" i="4" s="1"/>
  <c r="P531" i="4" s="1"/>
  <c r="R531" i="4" s="1"/>
  <c r="S531" i="4" s="1"/>
  <c r="T531" i="4" s="1"/>
  <c r="U531" i="4" s="1"/>
  <c r="I528" i="4"/>
  <c r="J528" i="4" s="1"/>
  <c r="K528" i="4" s="1"/>
  <c r="L528" i="4" s="1"/>
  <c r="M528" i="4" s="1"/>
  <c r="N528" i="4" s="1"/>
  <c r="O528" i="4" s="1"/>
  <c r="P528" i="4" s="1"/>
  <c r="R528" i="4" s="1"/>
  <c r="S528" i="4" s="1"/>
  <c r="T528" i="4" s="1"/>
  <c r="U528" i="4" s="1"/>
  <c r="I526" i="4"/>
  <c r="J526" i="4" s="1"/>
  <c r="K526" i="4" s="1"/>
  <c r="L526" i="4" s="1"/>
  <c r="M526" i="4" s="1"/>
  <c r="N526" i="4" s="1"/>
  <c r="O526" i="4" s="1"/>
  <c r="P526" i="4" s="1"/>
  <c r="R526" i="4" s="1"/>
  <c r="S526" i="4" s="1"/>
  <c r="T526" i="4" s="1"/>
  <c r="U526" i="4" s="1"/>
  <c r="I524" i="4"/>
  <c r="J524" i="4" s="1"/>
  <c r="K524" i="4" s="1"/>
  <c r="L524" i="4" s="1"/>
  <c r="M524" i="4" s="1"/>
  <c r="N524" i="4" s="1"/>
  <c r="O524" i="4" s="1"/>
  <c r="P524" i="4" s="1"/>
  <c r="R524" i="4" s="1"/>
  <c r="S524" i="4" s="1"/>
  <c r="T524" i="4" s="1"/>
  <c r="U524" i="4" s="1"/>
  <c r="I522" i="4"/>
  <c r="J522" i="4" s="1"/>
  <c r="K522" i="4" s="1"/>
  <c r="L522" i="4" s="1"/>
  <c r="M522" i="4" s="1"/>
  <c r="N522" i="4" s="1"/>
  <c r="O522" i="4" s="1"/>
  <c r="P522" i="4" s="1"/>
  <c r="R522" i="4" s="1"/>
  <c r="S522" i="4" s="1"/>
  <c r="T522" i="4" s="1"/>
  <c r="U522" i="4" s="1"/>
  <c r="I520" i="4"/>
  <c r="J520" i="4" s="1"/>
  <c r="K520" i="4" s="1"/>
  <c r="L520" i="4" s="1"/>
  <c r="M520" i="4" s="1"/>
  <c r="N520" i="4" s="1"/>
  <c r="O520" i="4" s="1"/>
  <c r="P520" i="4" s="1"/>
  <c r="R520" i="4" s="1"/>
  <c r="S520" i="4" s="1"/>
  <c r="T520" i="4" s="1"/>
  <c r="U520" i="4" s="1"/>
  <c r="I518" i="4"/>
  <c r="J518" i="4" s="1"/>
  <c r="K518" i="4" s="1"/>
  <c r="L518" i="4" s="1"/>
  <c r="M518" i="4" s="1"/>
  <c r="N518" i="4" s="1"/>
  <c r="O518" i="4" s="1"/>
  <c r="P518" i="4" s="1"/>
  <c r="R518" i="4" s="1"/>
  <c r="S518" i="4" s="1"/>
  <c r="T518" i="4" s="1"/>
  <c r="U518" i="4" s="1"/>
  <c r="I516" i="4"/>
  <c r="J516" i="4" s="1"/>
  <c r="K516" i="4" s="1"/>
  <c r="L516" i="4" s="1"/>
  <c r="M516" i="4" s="1"/>
  <c r="N516" i="4" s="1"/>
  <c r="O516" i="4" s="1"/>
  <c r="P516" i="4" s="1"/>
  <c r="R516" i="4" s="1"/>
  <c r="S516" i="4" s="1"/>
  <c r="T516" i="4" s="1"/>
  <c r="U516" i="4" s="1"/>
  <c r="I514" i="4"/>
  <c r="J514" i="4" s="1"/>
  <c r="K514" i="4" s="1"/>
  <c r="L514" i="4" s="1"/>
  <c r="M514" i="4" s="1"/>
  <c r="N514" i="4" s="1"/>
  <c r="O514" i="4" s="1"/>
  <c r="P514" i="4" s="1"/>
  <c r="R514" i="4" s="1"/>
  <c r="S514" i="4" s="1"/>
  <c r="T514" i="4" s="1"/>
  <c r="U514" i="4" s="1"/>
  <c r="I512" i="4"/>
  <c r="J512" i="4" s="1"/>
  <c r="K512" i="4" s="1"/>
  <c r="L512" i="4" s="1"/>
  <c r="M512" i="4" s="1"/>
  <c r="N512" i="4" s="1"/>
  <c r="O512" i="4" s="1"/>
  <c r="P512" i="4" s="1"/>
  <c r="R512" i="4" s="1"/>
  <c r="S512" i="4" s="1"/>
  <c r="T512" i="4" s="1"/>
  <c r="U512" i="4" s="1"/>
  <c r="I510" i="4"/>
  <c r="J510" i="4" s="1"/>
  <c r="K510" i="4" s="1"/>
  <c r="L510" i="4" s="1"/>
  <c r="M510" i="4" s="1"/>
  <c r="N510" i="4" s="1"/>
  <c r="O510" i="4" s="1"/>
  <c r="P510" i="4" s="1"/>
  <c r="R510" i="4" s="1"/>
  <c r="S510" i="4" s="1"/>
  <c r="T510" i="4" s="1"/>
  <c r="U510" i="4" s="1"/>
  <c r="I508" i="4"/>
  <c r="J508" i="4" s="1"/>
  <c r="K508" i="4" s="1"/>
  <c r="L508" i="4" s="1"/>
  <c r="M508" i="4" s="1"/>
  <c r="N508" i="4" s="1"/>
  <c r="O508" i="4" s="1"/>
  <c r="P508" i="4" s="1"/>
  <c r="R508" i="4" s="1"/>
  <c r="S508" i="4" s="1"/>
  <c r="T508" i="4" s="1"/>
  <c r="U508" i="4" s="1"/>
  <c r="I506" i="4"/>
  <c r="J506" i="4" s="1"/>
  <c r="K506" i="4" s="1"/>
  <c r="L506" i="4" s="1"/>
  <c r="M506" i="4" s="1"/>
  <c r="N506" i="4" s="1"/>
  <c r="O506" i="4" s="1"/>
  <c r="P506" i="4" s="1"/>
  <c r="R506" i="4" s="1"/>
  <c r="S506" i="4" s="1"/>
  <c r="T506" i="4" s="1"/>
  <c r="U506" i="4" s="1"/>
  <c r="I499" i="4"/>
  <c r="J499" i="4" s="1"/>
  <c r="K499" i="4" s="1"/>
  <c r="L499" i="4" s="1"/>
  <c r="M499" i="4" s="1"/>
  <c r="N499" i="4" s="1"/>
  <c r="O499" i="4" s="1"/>
  <c r="P499" i="4" s="1"/>
  <c r="R499" i="4" s="1"/>
  <c r="S499" i="4" s="1"/>
  <c r="T499" i="4" s="1"/>
  <c r="U499" i="4" s="1"/>
  <c r="I503" i="4"/>
  <c r="J503" i="4" s="1"/>
  <c r="K503" i="4" s="1"/>
  <c r="L503" i="4" s="1"/>
  <c r="M503" i="4" s="1"/>
  <c r="N503" i="4" s="1"/>
  <c r="O503" i="4" s="1"/>
  <c r="P503" i="4" s="1"/>
  <c r="R503" i="4" s="1"/>
  <c r="S503" i="4" s="1"/>
  <c r="T503" i="4" s="1"/>
  <c r="U503" i="4" s="1"/>
  <c r="I496" i="4"/>
  <c r="J496" i="4" s="1"/>
  <c r="K496" i="4" s="1"/>
  <c r="L496" i="4" s="1"/>
  <c r="M496" i="4" s="1"/>
  <c r="N496" i="4" s="1"/>
  <c r="O496" i="4" s="1"/>
  <c r="P496" i="4" s="1"/>
  <c r="R496" i="4" s="1"/>
  <c r="S496" i="4" s="1"/>
  <c r="T496" i="4" s="1"/>
  <c r="U496" i="4" s="1"/>
  <c r="I484" i="4"/>
  <c r="J484" i="4" s="1"/>
  <c r="K484" i="4" s="1"/>
  <c r="L484" i="4" s="1"/>
  <c r="M484" i="4" s="1"/>
  <c r="N484" i="4" s="1"/>
  <c r="O484" i="4" s="1"/>
  <c r="P484" i="4" s="1"/>
  <c r="R484" i="4" s="1"/>
  <c r="S484" i="4" s="1"/>
  <c r="T484" i="4" s="1"/>
  <c r="U484" i="4" s="1"/>
  <c r="I486" i="4"/>
  <c r="J486" i="4" s="1"/>
  <c r="K486" i="4" s="1"/>
  <c r="L486" i="4" s="1"/>
  <c r="M486" i="4" s="1"/>
  <c r="N486" i="4" s="1"/>
  <c r="O486" i="4" s="1"/>
  <c r="P486" i="4" s="1"/>
  <c r="R486" i="4" s="1"/>
  <c r="S486" i="4" s="1"/>
  <c r="T486" i="4" s="1"/>
  <c r="U486" i="4" s="1"/>
  <c r="I488" i="4"/>
  <c r="J488" i="4" s="1"/>
  <c r="K488" i="4" s="1"/>
  <c r="L488" i="4" s="1"/>
  <c r="M488" i="4" s="1"/>
  <c r="N488" i="4" s="1"/>
  <c r="O488" i="4" s="1"/>
  <c r="P488" i="4" s="1"/>
  <c r="R488" i="4" s="1"/>
  <c r="S488" i="4" s="1"/>
  <c r="T488" i="4" s="1"/>
  <c r="U488" i="4" s="1"/>
  <c r="I490" i="4"/>
  <c r="J490" i="4" s="1"/>
  <c r="K490" i="4" s="1"/>
  <c r="L490" i="4" s="1"/>
  <c r="M490" i="4" s="1"/>
  <c r="N490" i="4" s="1"/>
  <c r="O490" i="4" s="1"/>
  <c r="P490" i="4" s="1"/>
  <c r="R490" i="4" s="1"/>
  <c r="S490" i="4" s="1"/>
  <c r="T490" i="4" s="1"/>
  <c r="U490" i="4" s="1"/>
  <c r="I492" i="4"/>
  <c r="J492" i="4" s="1"/>
  <c r="K492" i="4" s="1"/>
  <c r="L492" i="4" s="1"/>
  <c r="M492" i="4" s="1"/>
  <c r="N492" i="4" s="1"/>
  <c r="O492" i="4" s="1"/>
  <c r="P492" i="4" s="1"/>
  <c r="R492" i="4" s="1"/>
  <c r="S492" i="4" s="1"/>
  <c r="T492" i="4" s="1"/>
  <c r="U492" i="4" s="1"/>
  <c r="I494" i="4"/>
  <c r="J494" i="4" s="1"/>
  <c r="K494" i="4" s="1"/>
  <c r="L494" i="4" s="1"/>
  <c r="M494" i="4" s="1"/>
  <c r="N494" i="4" s="1"/>
  <c r="O494" i="4" s="1"/>
  <c r="P494" i="4" s="1"/>
  <c r="R494" i="4" s="1"/>
  <c r="S494" i="4" s="1"/>
  <c r="T494" i="4" s="1"/>
  <c r="U494" i="4" s="1"/>
  <c r="I482" i="4"/>
  <c r="J482" i="4" s="1"/>
  <c r="K482" i="4" s="1"/>
  <c r="L482" i="4" s="1"/>
  <c r="M482" i="4" s="1"/>
  <c r="N482" i="4" s="1"/>
  <c r="O482" i="4" s="1"/>
  <c r="P482" i="4" s="1"/>
  <c r="R482" i="4" s="1"/>
  <c r="S482" i="4" s="1"/>
  <c r="T482" i="4" s="1"/>
  <c r="U482" i="4" s="1"/>
  <c r="I480" i="4"/>
  <c r="J480" i="4" s="1"/>
  <c r="K480" i="4" s="1"/>
  <c r="L480" i="4" s="1"/>
  <c r="M480" i="4" s="1"/>
  <c r="N480" i="4" s="1"/>
  <c r="O480" i="4" s="1"/>
  <c r="P480" i="4" s="1"/>
  <c r="R480" i="4" s="1"/>
  <c r="S480" i="4" s="1"/>
  <c r="T480" i="4" s="1"/>
  <c r="U480" i="4" s="1"/>
  <c r="I478" i="4"/>
  <c r="J478" i="4" s="1"/>
  <c r="K478" i="4" s="1"/>
  <c r="L478" i="4" s="1"/>
  <c r="M478" i="4" s="1"/>
  <c r="N478" i="4" s="1"/>
  <c r="O478" i="4" s="1"/>
  <c r="P478" i="4" s="1"/>
  <c r="R478" i="4" s="1"/>
  <c r="S478" i="4" s="1"/>
  <c r="T478" i="4" s="1"/>
  <c r="U478" i="4" s="1"/>
  <c r="I476" i="4"/>
  <c r="J476" i="4" s="1"/>
  <c r="K476" i="4" s="1"/>
  <c r="L476" i="4" s="1"/>
  <c r="M476" i="4" s="1"/>
  <c r="N476" i="4" s="1"/>
  <c r="O476" i="4" s="1"/>
  <c r="P476" i="4" s="1"/>
  <c r="R476" i="4" s="1"/>
  <c r="S476" i="4" s="1"/>
  <c r="T476" i="4" s="1"/>
  <c r="U476" i="4" s="1"/>
  <c r="I474" i="4"/>
  <c r="J474" i="4" s="1"/>
  <c r="K474" i="4" s="1"/>
  <c r="L474" i="4" s="1"/>
  <c r="M474" i="4" s="1"/>
  <c r="N474" i="4" s="1"/>
  <c r="O474" i="4" s="1"/>
  <c r="P474" i="4" s="1"/>
  <c r="R474" i="4" s="1"/>
  <c r="S474" i="4" s="1"/>
  <c r="T474" i="4" s="1"/>
  <c r="U474" i="4" s="1"/>
  <c r="I472" i="4"/>
  <c r="J472" i="4" s="1"/>
  <c r="K472" i="4" s="1"/>
  <c r="L472" i="4" s="1"/>
  <c r="M472" i="4" s="1"/>
  <c r="N472" i="4" s="1"/>
  <c r="O472" i="4" s="1"/>
  <c r="P472" i="4" s="1"/>
  <c r="R472" i="4" s="1"/>
  <c r="S472" i="4" s="1"/>
  <c r="T472" i="4" s="1"/>
  <c r="U472" i="4" s="1"/>
  <c r="I470" i="4"/>
  <c r="J470" i="4" s="1"/>
  <c r="K470" i="4" s="1"/>
  <c r="L470" i="4" s="1"/>
  <c r="M470" i="4" s="1"/>
  <c r="N470" i="4" s="1"/>
  <c r="O470" i="4" s="1"/>
  <c r="P470" i="4" s="1"/>
  <c r="R470" i="4" s="1"/>
  <c r="S470" i="4" s="1"/>
  <c r="T470" i="4" s="1"/>
  <c r="U470" i="4" s="1"/>
  <c r="I468" i="4"/>
  <c r="J468" i="4" s="1"/>
  <c r="K468" i="4" s="1"/>
  <c r="L468" i="4" s="1"/>
  <c r="M468" i="4" s="1"/>
  <c r="N468" i="4" s="1"/>
  <c r="O468" i="4" s="1"/>
  <c r="P468" i="4" s="1"/>
  <c r="R468" i="4" s="1"/>
  <c r="S468" i="4" s="1"/>
  <c r="T468" i="4" s="1"/>
  <c r="U468" i="4" s="1"/>
  <c r="I466" i="4"/>
  <c r="J466" i="4" s="1"/>
  <c r="K466" i="4" s="1"/>
  <c r="L466" i="4" s="1"/>
  <c r="M466" i="4" s="1"/>
  <c r="N466" i="4" s="1"/>
  <c r="O466" i="4" s="1"/>
  <c r="P466" i="4" s="1"/>
  <c r="R466" i="4" s="1"/>
  <c r="S466" i="4" s="1"/>
  <c r="T466" i="4" s="1"/>
  <c r="U466" i="4" s="1"/>
  <c r="I464" i="4"/>
  <c r="J464" i="4" s="1"/>
  <c r="K464" i="4" s="1"/>
  <c r="L464" i="4" s="1"/>
  <c r="M464" i="4" s="1"/>
  <c r="N464" i="4" s="1"/>
  <c r="O464" i="4" s="1"/>
  <c r="P464" i="4" s="1"/>
  <c r="R464" i="4" s="1"/>
  <c r="S464" i="4" s="1"/>
  <c r="T464" i="4" s="1"/>
  <c r="U464" i="4" s="1"/>
  <c r="I462" i="4"/>
  <c r="J462" i="4" s="1"/>
  <c r="K462" i="4" s="1"/>
  <c r="L462" i="4" s="1"/>
  <c r="M462" i="4" s="1"/>
  <c r="N462" i="4" s="1"/>
  <c r="O462" i="4" s="1"/>
  <c r="P462" i="4" s="1"/>
  <c r="R462" i="4" s="1"/>
  <c r="S462" i="4" s="1"/>
  <c r="T462" i="4" s="1"/>
  <c r="U462" i="4" s="1"/>
  <c r="I460" i="4"/>
  <c r="J460" i="4" s="1"/>
  <c r="K460" i="4" s="1"/>
  <c r="L460" i="4" s="1"/>
  <c r="M460" i="4" s="1"/>
  <c r="N460" i="4" s="1"/>
  <c r="O460" i="4" s="1"/>
  <c r="P460" i="4" s="1"/>
  <c r="R460" i="4" s="1"/>
  <c r="S460" i="4" s="1"/>
  <c r="T460" i="4" s="1"/>
  <c r="U460" i="4" s="1"/>
  <c r="I458" i="4"/>
  <c r="J458" i="4" s="1"/>
  <c r="K458" i="4" s="1"/>
  <c r="L458" i="4" s="1"/>
  <c r="M458" i="4" s="1"/>
  <c r="N458" i="4" s="1"/>
  <c r="O458" i="4" s="1"/>
  <c r="P458" i="4" s="1"/>
  <c r="R458" i="4" s="1"/>
  <c r="S458" i="4" s="1"/>
  <c r="T458" i="4" s="1"/>
  <c r="U458" i="4" s="1"/>
  <c r="I456" i="4"/>
  <c r="J456" i="4" s="1"/>
  <c r="K456" i="4" s="1"/>
  <c r="L456" i="4" s="1"/>
  <c r="M456" i="4" s="1"/>
  <c r="N456" i="4" s="1"/>
  <c r="O456" i="4" s="1"/>
  <c r="P456" i="4" s="1"/>
  <c r="R456" i="4" s="1"/>
  <c r="S456" i="4" s="1"/>
  <c r="T456" i="4" s="1"/>
  <c r="U456" i="4" s="1"/>
  <c r="I454" i="4"/>
  <c r="J454" i="4" s="1"/>
  <c r="K454" i="4" s="1"/>
  <c r="L454" i="4" s="1"/>
  <c r="M454" i="4" s="1"/>
  <c r="N454" i="4" s="1"/>
  <c r="O454" i="4" s="1"/>
  <c r="P454" i="4" s="1"/>
  <c r="R454" i="4" s="1"/>
  <c r="S454" i="4" s="1"/>
  <c r="T454" i="4" s="1"/>
  <c r="U454" i="4" s="1"/>
  <c r="I452" i="4"/>
  <c r="J452" i="4" s="1"/>
  <c r="K452" i="4" s="1"/>
  <c r="L452" i="4" s="1"/>
  <c r="M452" i="4" s="1"/>
  <c r="N452" i="4" s="1"/>
  <c r="O452" i="4" s="1"/>
  <c r="P452" i="4" s="1"/>
  <c r="R452" i="4" s="1"/>
  <c r="S452" i="4" s="1"/>
  <c r="T452" i="4" s="1"/>
  <c r="U452" i="4" s="1"/>
  <c r="I450" i="4"/>
  <c r="J450" i="4" s="1"/>
  <c r="K450" i="4" s="1"/>
  <c r="L450" i="4" s="1"/>
  <c r="M450" i="4" s="1"/>
  <c r="N450" i="4" s="1"/>
  <c r="O450" i="4" s="1"/>
  <c r="P450" i="4" s="1"/>
  <c r="R450" i="4" s="1"/>
  <c r="S450" i="4" s="1"/>
  <c r="T450" i="4" s="1"/>
  <c r="U450" i="4" s="1"/>
  <c r="I448" i="4"/>
  <c r="J448" i="4" s="1"/>
  <c r="K448" i="4" s="1"/>
  <c r="L448" i="4" s="1"/>
  <c r="M448" i="4" s="1"/>
  <c r="N448" i="4" s="1"/>
  <c r="O448" i="4" s="1"/>
  <c r="P448" i="4" s="1"/>
  <c r="R448" i="4" s="1"/>
  <c r="S448" i="4" s="1"/>
  <c r="T448" i="4" s="1"/>
  <c r="U448" i="4" s="1"/>
  <c r="I446" i="4"/>
  <c r="J446" i="4" s="1"/>
  <c r="K446" i="4" s="1"/>
  <c r="L446" i="4" s="1"/>
  <c r="M446" i="4" s="1"/>
  <c r="N446" i="4" s="1"/>
  <c r="O446" i="4" s="1"/>
  <c r="P446" i="4" s="1"/>
  <c r="R446" i="4" s="1"/>
  <c r="S446" i="4" s="1"/>
  <c r="T446" i="4" s="1"/>
  <c r="U446" i="4" s="1"/>
  <c r="I444" i="4"/>
  <c r="J444" i="4" s="1"/>
  <c r="K444" i="4" s="1"/>
  <c r="L444" i="4" s="1"/>
  <c r="M444" i="4" s="1"/>
  <c r="N444" i="4" s="1"/>
  <c r="O444" i="4" s="1"/>
  <c r="P444" i="4" s="1"/>
  <c r="R444" i="4" s="1"/>
  <c r="S444" i="4" s="1"/>
  <c r="T444" i="4" s="1"/>
  <c r="U444" i="4" s="1"/>
  <c r="I442" i="4"/>
  <c r="J442" i="4" s="1"/>
  <c r="K442" i="4" s="1"/>
  <c r="L442" i="4" s="1"/>
  <c r="M442" i="4" s="1"/>
  <c r="N442" i="4" s="1"/>
  <c r="O442" i="4" s="1"/>
  <c r="P442" i="4" s="1"/>
  <c r="R442" i="4" s="1"/>
  <c r="S442" i="4" s="1"/>
  <c r="T442" i="4" s="1"/>
  <c r="U442" i="4" s="1"/>
  <c r="I440" i="4"/>
  <c r="J440" i="4" s="1"/>
  <c r="K440" i="4" s="1"/>
  <c r="L440" i="4" s="1"/>
  <c r="M440" i="4" s="1"/>
  <c r="N440" i="4" s="1"/>
  <c r="O440" i="4" s="1"/>
  <c r="P440" i="4" s="1"/>
  <c r="R440" i="4" s="1"/>
  <c r="S440" i="4" s="1"/>
  <c r="T440" i="4" s="1"/>
  <c r="U440" i="4" s="1"/>
  <c r="I438" i="4"/>
  <c r="J438" i="4" s="1"/>
  <c r="K438" i="4" s="1"/>
  <c r="L438" i="4" s="1"/>
  <c r="M438" i="4" s="1"/>
  <c r="N438" i="4" s="1"/>
  <c r="O438" i="4" s="1"/>
  <c r="P438" i="4" s="1"/>
  <c r="R438" i="4" s="1"/>
  <c r="S438" i="4" s="1"/>
  <c r="T438" i="4" s="1"/>
  <c r="U438" i="4" s="1"/>
  <c r="I436" i="4"/>
  <c r="J436" i="4" s="1"/>
  <c r="K436" i="4" s="1"/>
  <c r="L436" i="4" s="1"/>
  <c r="M436" i="4" s="1"/>
  <c r="N436" i="4" s="1"/>
  <c r="O436" i="4" s="1"/>
  <c r="P436" i="4" s="1"/>
  <c r="R436" i="4" s="1"/>
  <c r="S436" i="4" s="1"/>
  <c r="T436" i="4" s="1"/>
  <c r="U436" i="4" s="1"/>
  <c r="I434" i="4"/>
  <c r="J434" i="4" s="1"/>
  <c r="K434" i="4" s="1"/>
  <c r="L434" i="4" s="1"/>
  <c r="M434" i="4" s="1"/>
  <c r="N434" i="4" s="1"/>
  <c r="O434" i="4" s="1"/>
  <c r="P434" i="4" s="1"/>
  <c r="R434" i="4" s="1"/>
  <c r="S434" i="4" s="1"/>
  <c r="T434" i="4" s="1"/>
  <c r="U434" i="4" s="1"/>
  <c r="I432" i="4"/>
  <c r="J432" i="4" s="1"/>
  <c r="K432" i="4" s="1"/>
  <c r="L432" i="4" s="1"/>
  <c r="M432" i="4" s="1"/>
  <c r="N432" i="4" s="1"/>
  <c r="O432" i="4" s="1"/>
  <c r="P432" i="4" s="1"/>
  <c r="R432" i="4" s="1"/>
  <c r="S432" i="4" s="1"/>
  <c r="T432" i="4" s="1"/>
  <c r="U432" i="4" s="1"/>
  <c r="I430" i="4"/>
  <c r="J430" i="4" s="1"/>
  <c r="K430" i="4" s="1"/>
  <c r="L430" i="4" s="1"/>
  <c r="M430" i="4" s="1"/>
  <c r="N430" i="4" s="1"/>
  <c r="O430" i="4" s="1"/>
  <c r="P430" i="4" s="1"/>
  <c r="R430" i="4" s="1"/>
  <c r="S430" i="4" s="1"/>
  <c r="T430" i="4" s="1"/>
  <c r="U430" i="4" s="1"/>
  <c r="I428" i="4"/>
  <c r="J428" i="4" s="1"/>
  <c r="K428" i="4" s="1"/>
  <c r="L428" i="4" s="1"/>
  <c r="M428" i="4" s="1"/>
  <c r="N428" i="4" s="1"/>
  <c r="O428" i="4" s="1"/>
  <c r="P428" i="4" s="1"/>
  <c r="R428" i="4" s="1"/>
  <c r="S428" i="4" s="1"/>
  <c r="T428" i="4" s="1"/>
  <c r="U428" i="4" s="1"/>
  <c r="I426" i="4"/>
  <c r="J426" i="4" s="1"/>
  <c r="K426" i="4" s="1"/>
  <c r="L426" i="4" s="1"/>
  <c r="M426" i="4" s="1"/>
  <c r="N426" i="4" s="1"/>
  <c r="O426" i="4" s="1"/>
  <c r="P426" i="4" s="1"/>
  <c r="R426" i="4" s="1"/>
  <c r="S426" i="4" s="1"/>
  <c r="T426" i="4" s="1"/>
  <c r="U426" i="4" s="1"/>
  <c r="I424" i="4"/>
  <c r="J424" i="4" s="1"/>
  <c r="K424" i="4" s="1"/>
  <c r="L424" i="4" s="1"/>
  <c r="M424" i="4" s="1"/>
  <c r="N424" i="4" s="1"/>
  <c r="O424" i="4" s="1"/>
  <c r="P424" i="4" s="1"/>
  <c r="R424" i="4" s="1"/>
  <c r="S424" i="4" s="1"/>
  <c r="T424" i="4" s="1"/>
  <c r="U424" i="4" s="1"/>
  <c r="I422" i="4"/>
  <c r="J422" i="4" s="1"/>
  <c r="K422" i="4" s="1"/>
  <c r="L422" i="4" s="1"/>
  <c r="M422" i="4" s="1"/>
  <c r="N422" i="4" s="1"/>
  <c r="O422" i="4" s="1"/>
  <c r="P422" i="4" s="1"/>
  <c r="R422" i="4" s="1"/>
  <c r="S422" i="4" s="1"/>
  <c r="T422" i="4" s="1"/>
  <c r="U422" i="4" s="1"/>
  <c r="I420" i="4"/>
  <c r="J420" i="4" s="1"/>
  <c r="K420" i="4" s="1"/>
  <c r="L420" i="4" s="1"/>
  <c r="M420" i="4" s="1"/>
  <c r="N420" i="4" s="1"/>
  <c r="O420" i="4" s="1"/>
  <c r="P420" i="4" s="1"/>
  <c r="R420" i="4" s="1"/>
  <c r="S420" i="4" s="1"/>
  <c r="T420" i="4" s="1"/>
  <c r="U420" i="4" s="1"/>
  <c r="I418" i="4"/>
  <c r="J418" i="4" s="1"/>
  <c r="K418" i="4" s="1"/>
  <c r="L418" i="4" s="1"/>
  <c r="M418" i="4" s="1"/>
  <c r="N418" i="4" s="1"/>
  <c r="O418" i="4" s="1"/>
  <c r="P418" i="4" s="1"/>
  <c r="R418" i="4" s="1"/>
  <c r="S418" i="4" s="1"/>
  <c r="T418" i="4" s="1"/>
  <c r="U418" i="4" s="1"/>
  <c r="I416" i="4"/>
  <c r="J416" i="4" s="1"/>
  <c r="K416" i="4" s="1"/>
  <c r="L416" i="4" s="1"/>
  <c r="M416" i="4" s="1"/>
  <c r="N416" i="4" s="1"/>
  <c r="O416" i="4" s="1"/>
  <c r="P416" i="4" s="1"/>
  <c r="R416" i="4" s="1"/>
  <c r="S416" i="4" s="1"/>
  <c r="T416" i="4" s="1"/>
  <c r="U416" i="4" s="1"/>
  <c r="I414" i="4"/>
  <c r="J414" i="4" s="1"/>
  <c r="K414" i="4" s="1"/>
  <c r="L414" i="4" s="1"/>
  <c r="M414" i="4" s="1"/>
  <c r="N414" i="4" s="1"/>
  <c r="O414" i="4" s="1"/>
  <c r="P414" i="4" s="1"/>
  <c r="R414" i="4" s="1"/>
  <c r="S414" i="4" s="1"/>
  <c r="T414" i="4" s="1"/>
  <c r="U414" i="4" s="1"/>
  <c r="I412" i="4"/>
  <c r="J412" i="4" s="1"/>
  <c r="K412" i="4" s="1"/>
  <c r="L412" i="4" s="1"/>
  <c r="M412" i="4" s="1"/>
  <c r="N412" i="4" s="1"/>
  <c r="O412" i="4" s="1"/>
  <c r="P412" i="4" s="1"/>
  <c r="R412" i="4" s="1"/>
  <c r="S412" i="4" s="1"/>
  <c r="T412" i="4" s="1"/>
  <c r="U412" i="4" s="1"/>
  <c r="I410" i="4"/>
  <c r="J410" i="4" s="1"/>
  <c r="K410" i="4" s="1"/>
  <c r="L410" i="4" s="1"/>
  <c r="M410" i="4" s="1"/>
  <c r="N410" i="4" s="1"/>
  <c r="O410" i="4" s="1"/>
  <c r="P410" i="4" s="1"/>
  <c r="R410" i="4" s="1"/>
  <c r="S410" i="4" s="1"/>
  <c r="T410" i="4" s="1"/>
  <c r="U410" i="4" s="1"/>
  <c r="I408" i="4"/>
  <c r="J408" i="4" s="1"/>
  <c r="K408" i="4" s="1"/>
  <c r="L408" i="4" s="1"/>
  <c r="M408" i="4" s="1"/>
  <c r="N408" i="4" s="1"/>
  <c r="O408" i="4" s="1"/>
  <c r="P408" i="4" s="1"/>
  <c r="R408" i="4" s="1"/>
  <c r="S408" i="4" s="1"/>
  <c r="T408" i="4" s="1"/>
  <c r="U408" i="4" s="1"/>
  <c r="I406" i="4"/>
  <c r="J406" i="4" s="1"/>
  <c r="K406" i="4" s="1"/>
  <c r="L406" i="4" s="1"/>
  <c r="M406" i="4" s="1"/>
  <c r="N406" i="4" s="1"/>
  <c r="O406" i="4" s="1"/>
  <c r="P406" i="4" s="1"/>
  <c r="R406" i="4" s="1"/>
  <c r="S406" i="4" s="1"/>
  <c r="T406" i="4" s="1"/>
  <c r="U406" i="4" s="1"/>
  <c r="I404" i="4"/>
  <c r="J404" i="4" s="1"/>
  <c r="K404" i="4" s="1"/>
  <c r="L404" i="4" s="1"/>
  <c r="M404" i="4" s="1"/>
  <c r="N404" i="4" s="1"/>
  <c r="O404" i="4" s="1"/>
  <c r="P404" i="4" s="1"/>
  <c r="R404" i="4" s="1"/>
  <c r="S404" i="4" s="1"/>
  <c r="T404" i="4" s="1"/>
  <c r="U404" i="4" s="1"/>
  <c r="I402" i="4"/>
  <c r="J402" i="4" s="1"/>
  <c r="K402" i="4" s="1"/>
  <c r="L402" i="4" s="1"/>
  <c r="M402" i="4" s="1"/>
  <c r="N402" i="4" s="1"/>
  <c r="O402" i="4" s="1"/>
  <c r="P402" i="4" s="1"/>
  <c r="R402" i="4" s="1"/>
  <c r="S402" i="4" s="1"/>
  <c r="T402" i="4" s="1"/>
  <c r="U402" i="4" s="1"/>
  <c r="I400" i="4"/>
  <c r="J400" i="4" s="1"/>
  <c r="K400" i="4" s="1"/>
  <c r="L400" i="4" s="1"/>
  <c r="M400" i="4" s="1"/>
  <c r="N400" i="4" s="1"/>
  <c r="O400" i="4" s="1"/>
  <c r="P400" i="4" s="1"/>
  <c r="R400" i="4" s="1"/>
  <c r="S400" i="4" s="1"/>
  <c r="T400" i="4" s="1"/>
  <c r="U400" i="4" s="1"/>
  <c r="M362" i="4"/>
  <c r="N362" i="4" s="1"/>
  <c r="O362" i="4" s="1"/>
  <c r="P362" i="4" s="1"/>
  <c r="R362" i="4" s="1"/>
  <c r="S362" i="4" s="1"/>
  <c r="T362" i="4" s="1"/>
  <c r="U362" i="4" s="1"/>
  <c r="I362" i="4"/>
  <c r="J362" i="4" s="1"/>
  <c r="K362" i="4" s="1"/>
  <c r="M360" i="4"/>
  <c r="N360" i="4" s="1"/>
  <c r="O360" i="4" s="1"/>
  <c r="P360" i="4" s="1"/>
  <c r="R360" i="4" s="1"/>
  <c r="S360" i="4" s="1"/>
  <c r="T360" i="4" s="1"/>
  <c r="U360" i="4" s="1"/>
  <c r="I360" i="4"/>
  <c r="J360" i="4" s="1"/>
  <c r="K360" i="4" s="1"/>
  <c r="M358" i="4"/>
  <c r="N358" i="4" s="1"/>
  <c r="O358" i="4" s="1"/>
  <c r="P358" i="4" s="1"/>
  <c r="R358" i="4" s="1"/>
  <c r="S358" i="4" s="1"/>
  <c r="T358" i="4" s="1"/>
  <c r="U358" i="4" s="1"/>
  <c r="I358" i="4"/>
  <c r="J358" i="4" s="1"/>
  <c r="K358" i="4" s="1"/>
  <c r="M356" i="4"/>
  <c r="N356" i="4" s="1"/>
  <c r="O356" i="4" s="1"/>
  <c r="P356" i="4" s="1"/>
  <c r="R356" i="4" s="1"/>
  <c r="S356" i="4" s="1"/>
  <c r="T356" i="4" s="1"/>
  <c r="U356" i="4" s="1"/>
  <c r="I356" i="4"/>
  <c r="J356" i="4" s="1"/>
  <c r="K356" i="4" s="1"/>
  <c r="M354" i="4"/>
  <c r="N354" i="4" s="1"/>
  <c r="O354" i="4" s="1"/>
  <c r="P354" i="4" s="1"/>
  <c r="R354" i="4" s="1"/>
  <c r="S354" i="4" s="1"/>
  <c r="T354" i="4" s="1"/>
  <c r="U354" i="4" s="1"/>
  <c r="I354" i="4"/>
  <c r="J354" i="4" s="1"/>
  <c r="K354" i="4" s="1"/>
  <c r="M352" i="4"/>
  <c r="N352" i="4" s="1"/>
  <c r="O352" i="4" s="1"/>
  <c r="P352" i="4" s="1"/>
  <c r="R352" i="4" s="1"/>
  <c r="S352" i="4" s="1"/>
  <c r="T352" i="4" s="1"/>
  <c r="U352" i="4" s="1"/>
  <c r="I352" i="4"/>
  <c r="J352" i="4" s="1"/>
  <c r="K352" i="4" s="1"/>
  <c r="M332" i="4"/>
  <c r="N332" i="4" s="1"/>
  <c r="O332" i="4" s="1"/>
  <c r="P332" i="4" s="1"/>
  <c r="R332" i="4" s="1"/>
  <c r="S332" i="4" s="1"/>
  <c r="T332" i="4" s="1"/>
  <c r="U332" i="4" s="1"/>
  <c r="I332" i="4"/>
  <c r="J332" i="4" s="1"/>
  <c r="K332" i="4" s="1"/>
  <c r="M334" i="4"/>
  <c r="N334" i="4" s="1"/>
  <c r="O334" i="4" s="1"/>
  <c r="P334" i="4" s="1"/>
  <c r="R334" i="4" s="1"/>
  <c r="S334" i="4" s="1"/>
  <c r="T334" i="4" s="1"/>
  <c r="U334" i="4" s="1"/>
  <c r="I334" i="4"/>
  <c r="J334" i="4" s="1"/>
  <c r="K334" i="4" s="1"/>
  <c r="M336" i="4"/>
  <c r="N336" i="4" s="1"/>
  <c r="O336" i="4" s="1"/>
  <c r="P336" i="4" s="1"/>
  <c r="R336" i="4" s="1"/>
  <c r="S336" i="4" s="1"/>
  <c r="T336" i="4" s="1"/>
  <c r="U336" i="4" s="1"/>
  <c r="I336" i="4"/>
  <c r="J336" i="4" s="1"/>
  <c r="K336" i="4" s="1"/>
  <c r="M338" i="4"/>
  <c r="N338" i="4" s="1"/>
  <c r="O338" i="4" s="1"/>
  <c r="P338" i="4" s="1"/>
  <c r="R338" i="4" s="1"/>
  <c r="S338" i="4" s="1"/>
  <c r="T338" i="4" s="1"/>
  <c r="U338" i="4" s="1"/>
  <c r="I338" i="4"/>
  <c r="J338" i="4" s="1"/>
  <c r="K338" i="4" s="1"/>
  <c r="M340" i="4"/>
  <c r="N340" i="4" s="1"/>
  <c r="O340" i="4" s="1"/>
  <c r="P340" i="4" s="1"/>
  <c r="R340" i="4" s="1"/>
  <c r="S340" i="4" s="1"/>
  <c r="T340" i="4" s="1"/>
  <c r="U340" i="4" s="1"/>
  <c r="I340" i="4"/>
  <c r="J340" i="4" s="1"/>
  <c r="K340" i="4" s="1"/>
  <c r="M342" i="4"/>
  <c r="N342" i="4" s="1"/>
  <c r="O342" i="4" s="1"/>
  <c r="P342" i="4" s="1"/>
  <c r="R342" i="4" s="1"/>
  <c r="S342" i="4" s="1"/>
  <c r="T342" i="4" s="1"/>
  <c r="U342" i="4" s="1"/>
  <c r="I342" i="4"/>
  <c r="J342" i="4" s="1"/>
  <c r="K342" i="4" s="1"/>
  <c r="M344" i="4"/>
  <c r="N344" i="4" s="1"/>
  <c r="O344" i="4" s="1"/>
  <c r="P344" i="4" s="1"/>
  <c r="R344" i="4" s="1"/>
  <c r="S344" i="4" s="1"/>
  <c r="T344" i="4" s="1"/>
  <c r="U344" i="4" s="1"/>
  <c r="I344" i="4"/>
  <c r="J344" i="4" s="1"/>
  <c r="K344" i="4" s="1"/>
  <c r="M346" i="4"/>
  <c r="N346" i="4" s="1"/>
  <c r="O346" i="4" s="1"/>
  <c r="P346" i="4" s="1"/>
  <c r="R346" i="4" s="1"/>
  <c r="S346" i="4" s="1"/>
  <c r="T346" i="4" s="1"/>
  <c r="U346" i="4" s="1"/>
  <c r="I346" i="4"/>
  <c r="J346" i="4" s="1"/>
  <c r="K346" i="4" s="1"/>
  <c r="M348" i="4"/>
  <c r="N348" i="4" s="1"/>
  <c r="O348" i="4" s="1"/>
  <c r="P348" i="4" s="1"/>
  <c r="R348" i="4" s="1"/>
  <c r="S348" i="4" s="1"/>
  <c r="T348" i="4" s="1"/>
  <c r="U348" i="4" s="1"/>
  <c r="I348" i="4"/>
  <c r="J348" i="4" s="1"/>
  <c r="K348" i="4" s="1"/>
  <c r="M350" i="4"/>
  <c r="N350" i="4" s="1"/>
  <c r="O350" i="4" s="1"/>
  <c r="P350" i="4" s="1"/>
  <c r="R350" i="4" s="1"/>
  <c r="S350" i="4" s="1"/>
  <c r="T350" i="4" s="1"/>
  <c r="U350" i="4" s="1"/>
  <c r="I350" i="4"/>
  <c r="J350" i="4" s="1"/>
  <c r="K350" i="4" s="1"/>
  <c r="M328" i="4"/>
  <c r="N328" i="4" s="1"/>
  <c r="O328" i="4" s="1"/>
  <c r="P328" i="4" s="1"/>
  <c r="R328" i="4" s="1"/>
  <c r="S328" i="4" s="1"/>
  <c r="T328" i="4" s="1"/>
  <c r="U328" i="4" s="1"/>
  <c r="I328" i="4"/>
  <c r="J328" i="4" s="1"/>
  <c r="K328" i="4" s="1"/>
  <c r="M324" i="4"/>
  <c r="N324" i="4" s="1"/>
  <c r="O324" i="4" s="1"/>
  <c r="P324" i="4" s="1"/>
  <c r="R324" i="4" s="1"/>
  <c r="S324" i="4" s="1"/>
  <c r="T324" i="4" s="1"/>
  <c r="U324" i="4" s="1"/>
  <c r="I324" i="4"/>
  <c r="J324" i="4" s="1"/>
  <c r="K324" i="4" s="1"/>
  <c r="M320" i="4"/>
  <c r="N320" i="4" s="1"/>
  <c r="O320" i="4" s="1"/>
  <c r="P320" i="4" s="1"/>
  <c r="R320" i="4" s="1"/>
  <c r="S320" i="4" s="1"/>
  <c r="T320" i="4" s="1"/>
  <c r="U320" i="4" s="1"/>
  <c r="I320" i="4"/>
  <c r="J320" i="4" s="1"/>
  <c r="K320" i="4" s="1"/>
  <c r="M318" i="4"/>
  <c r="N318" i="4" s="1"/>
  <c r="O318" i="4" s="1"/>
  <c r="P318" i="4" s="1"/>
  <c r="R318" i="4" s="1"/>
  <c r="S318" i="4" s="1"/>
  <c r="T318" i="4" s="1"/>
  <c r="U318" i="4" s="1"/>
  <c r="I318" i="4"/>
  <c r="J318" i="4" s="1"/>
  <c r="K318" i="4" s="1"/>
  <c r="M316" i="4"/>
  <c r="N316" i="4" s="1"/>
  <c r="O316" i="4" s="1"/>
  <c r="P316" i="4" s="1"/>
  <c r="R316" i="4" s="1"/>
  <c r="S316" i="4" s="1"/>
  <c r="T316" i="4" s="1"/>
  <c r="U316" i="4" s="1"/>
  <c r="I316" i="4"/>
  <c r="J316" i="4" s="1"/>
  <c r="K316" i="4" s="1"/>
  <c r="I322" i="4"/>
  <c r="J322" i="4" s="1"/>
  <c r="K322" i="4" s="1"/>
  <c r="M322" i="4"/>
  <c r="N322" i="4" s="1"/>
  <c r="O322" i="4" s="1"/>
  <c r="P322" i="4" s="1"/>
  <c r="R322" i="4" s="1"/>
  <c r="S322" i="4" s="1"/>
  <c r="T322" i="4" s="1"/>
  <c r="U322" i="4" s="1"/>
  <c r="M312" i="4"/>
  <c r="N312" i="4" s="1"/>
  <c r="O312" i="4" s="1"/>
  <c r="P312" i="4" s="1"/>
  <c r="R312" i="4" s="1"/>
  <c r="S312" i="4" s="1"/>
  <c r="T312" i="4" s="1"/>
  <c r="U312" i="4" s="1"/>
  <c r="I312" i="4"/>
  <c r="J312" i="4" s="1"/>
  <c r="K312" i="4" s="1"/>
  <c r="M306" i="4"/>
  <c r="N306" i="4" s="1"/>
  <c r="O306" i="4" s="1"/>
  <c r="P306" i="4" s="1"/>
  <c r="R306" i="4" s="1"/>
  <c r="S306" i="4" s="1"/>
  <c r="T306" i="4" s="1"/>
  <c r="U306" i="4" s="1"/>
  <c r="I306" i="4"/>
  <c r="J306" i="4" s="1"/>
  <c r="K306" i="4" s="1"/>
  <c r="M304" i="4"/>
  <c r="N304" i="4" s="1"/>
  <c r="O304" i="4" s="1"/>
  <c r="P304" i="4" s="1"/>
  <c r="R304" i="4" s="1"/>
  <c r="S304" i="4" s="1"/>
  <c r="T304" i="4" s="1"/>
  <c r="U304" i="4" s="1"/>
  <c r="I304" i="4"/>
  <c r="J304" i="4" s="1"/>
  <c r="K304" i="4" s="1"/>
  <c r="M302" i="4"/>
  <c r="N302" i="4" s="1"/>
  <c r="O302" i="4" s="1"/>
  <c r="P302" i="4" s="1"/>
  <c r="R302" i="4" s="1"/>
  <c r="S302" i="4" s="1"/>
  <c r="T302" i="4" s="1"/>
  <c r="U302" i="4" s="1"/>
  <c r="I302" i="4"/>
  <c r="J302" i="4" s="1"/>
  <c r="K302" i="4" s="1"/>
  <c r="I300" i="4"/>
  <c r="J300" i="4" s="1"/>
  <c r="K300" i="4" s="1"/>
  <c r="M300" i="4"/>
  <c r="N300" i="4" s="1"/>
  <c r="O300" i="4" s="1"/>
  <c r="P300" i="4" s="1"/>
  <c r="R300" i="4" s="1"/>
  <c r="S300" i="4" s="1"/>
  <c r="T300" i="4" s="1"/>
  <c r="U300" i="4" s="1"/>
  <c r="M298" i="4"/>
  <c r="N298" i="4" s="1"/>
  <c r="O298" i="4" s="1"/>
  <c r="P298" i="4" s="1"/>
  <c r="R298" i="4" s="1"/>
  <c r="S298" i="4" s="1"/>
  <c r="T298" i="4" s="1"/>
  <c r="U298" i="4" s="1"/>
  <c r="I298" i="4"/>
  <c r="J298" i="4" s="1"/>
  <c r="K298" i="4" s="1"/>
  <c r="M296" i="4"/>
  <c r="N296" i="4" s="1"/>
  <c r="O296" i="4" s="1"/>
  <c r="P296" i="4" s="1"/>
  <c r="R296" i="4" s="1"/>
  <c r="S296" i="4" s="1"/>
  <c r="T296" i="4" s="1"/>
  <c r="U296" i="4" s="1"/>
  <c r="I296" i="4"/>
  <c r="J296" i="4" s="1"/>
  <c r="K296" i="4" s="1"/>
  <c r="M294" i="4"/>
  <c r="N294" i="4" s="1"/>
  <c r="O294" i="4" s="1"/>
  <c r="P294" i="4" s="1"/>
  <c r="R294" i="4" s="1"/>
  <c r="S294" i="4" s="1"/>
  <c r="T294" i="4" s="1"/>
  <c r="U294" i="4" s="1"/>
  <c r="I294" i="4"/>
  <c r="J294" i="4" s="1"/>
  <c r="K294" i="4" s="1"/>
  <c r="M292" i="4"/>
  <c r="N292" i="4" s="1"/>
  <c r="O292" i="4" s="1"/>
  <c r="P292" i="4" s="1"/>
  <c r="R292" i="4" s="1"/>
  <c r="S292" i="4" s="1"/>
  <c r="T292" i="4" s="1"/>
  <c r="U292" i="4" s="1"/>
  <c r="I292" i="4"/>
  <c r="J292" i="4" s="1"/>
  <c r="K292" i="4" s="1"/>
  <c r="M290" i="4"/>
  <c r="N290" i="4" s="1"/>
  <c r="O290" i="4" s="1"/>
  <c r="P290" i="4" s="1"/>
  <c r="R290" i="4" s="1"/>
  <c r="S290" i="4" s="1"/>
  <c r="T290" i="4" s="1"/>
  <c r="U290" i="4" s="1"/>
  <c r="I290" i="4"/>
  <c r="J290" i="4" s="1"/>
  <c r="K290" i="4" s="1"/>
  <c r="M288" i="4"/>
  <c r="N288" i="4" s="1"/>
  <c r="O288" i="4" s="1"/>
  <c r="P288" i="4" s="1"/>
  <c r="R288" i="4" s="1"/>
  <c r="S288" i="4" s="1"/>
  <c r="T288" i="4" s="1"/>
  <c r="U288" i="4" s="1"/>
  <c r="I288" i="4"/>
  <c r="J288" i="4" s="1"/>
  <c r="K288" i="4" s="1"/>
  <c r="M286" i="4"/>
  <c r="N286" i="4" s="1"/>
  <c r="O286" i="4" s="1"/>
  <c r="P286" i="4" s="1"/>
  <c r="R286" i="4" s="1"/>
  <c r="S286" i="4" s="1"/>
  <c r="T286" i="4" s="1"/>
  <c r="U286" i="4" s="1"/>
  <c r="I286" i="4"/>
  <c r="J286" i="4" s="1"/>
  <c r="K286" i="4" s="1"/>
  <c r="M284" i="4"/>
  <c r="N284" i="4" s="1"/>
  <c r="O284" i="4" s="1"/>
  <c r="P284" i="4" s="1"/>
  <c r="R284" i="4" s="1"/>
  <c r="S284" i="4" s="1"/>
  <c r="T284" i="4" s="1"/>
  <c r="U284" i="4" s="1"/>
  <c r="I284" i="4"/>
  <c r="J284" i="4" s="1"/>
  <c r="K284" i="4" s="1"/>
  <c r="M282" i="4"/>
  <c r="N282" i="4" s="1"/>
  <c r="O282" i="4" s="1"/>
  <c r="P282" i="4" s="1"/>
  <c r="R282" i="4" s="1"/>
  <c r="S282" i="4" s="1"/>
  <c r="T282" i="4" s="1"/>
  <c r="U282" i="4" s="1"/>
  <c r="I282" i="4"/>
  <c r="J282" i="4" s="1"/>
  <c r="K282" i="4" s="1"/>
  <c r="M280" i="4"/>
  <c r="N280" i="4" s="1"/>
  <c r="O280" i="4" s="1"/>
  <c r="P280" i="4" s="1"/>
  <c r="R280" i="4" s="1"/>
  <c r="S280" i="4" s="1"/>
  <c r="T280" i="4" s="1"/>
  <c r="U280" i="4" s="1"/>
  <c r="I280" i="4"/>
  <c r="J280" i="4" s="1"/>
  <c r="K280" i="4" s="1"/>
  <c r="M278" i="4"/>
  <c r="N278" i="4" s="1"/>
  <c r="O278" i="4" s="1"/>
  <c r="P278" i="4" s="1"/>
  <c r="R278" i="4" s="1"/>
  <c r="S278" i="4" s="1"/>
  <c r="T278" i="4" s="1"/>
  <c r="U278" i="4" s="1"/>
  <c r="I278" i="4"/>
  <c r="J278" i="4" s="1"/>
  <c r="K278" i="4" s="1"/>
  <c r="M276" i="4"/>
  <c r="N276" i="4" s="1"/>
  <c r="O276" i="4" s="1"/>
  <c r="P276" i="4" s="1"/>
  <c r="R276" i="4" s="1"/>
  <c r="S276" i="4" s="1"/>
  <c r="T276" i="4" s="1"/>
  <c r="U276" i="4" s="1"/>
  <c r="I276" i="4"/>
  <c r="J276" i="4" s="1"/>
  <c r="K276" i="4" s="1"/>
  <c r="M274" i="4"/>
  <c r="N274" i="4" s="1"/>
  <c r="O274" i="4" s="1"/>
  <c r="P274" i="4" s="1"/>
  <c r="R274" i="4" s="1"/>
  <c r="S274" i="4" s="1"/>
  <c r="T274" i="4" s="1"/>
  <c r="U274" i="4" s="1"/>
  <c r="I274" i="4"/>
  <c r="J274" i="4" s="1"/>
  <c r="K274" i="4" s="1"/>
  <c r="M272" i="4"/>
  <c r="N272" i="4" s="1"/>
  <c r="O272" i="4" s="1"/>
  <c r="P272" i="4" s="1"/>
  <c r="R272" i="4" s="1"/>
  <c r="S272" i="4" s="1"/>
  <c r="T272" i="4" s="1"/>
  <c r="U272" i="4" s="1"/>
  <c r="I272" i="4"/>
  <c r="J272" i="4" s="1"/>
  <c r="K272" i="4" s="1"/>
  <c r="M270" i="4"/>
  <c r="N270" i="4" s="1"/>
  <c r="O270" i="4" s="1"/>
  <c r="P270" i="4" s="1"/>
  <c r="R270" i="4" s="1"/>
  <c r="S270" i="4" s="1"/>
  <c r="T270" i="4" s="1"/>
  <c r="U270" i="4" s="1"/>
  <c r="I270" i="4"/>
  <c r="J270" i="4" s="1"/>
  <c r="K270" i="4" s="1"/>
  <c r="M268" i="4"/>
  <c r="N268" i="4" s="1"/>
  <c r="O268" i="4" s="1"/>
  <c r="P268" i="4" s="1"/>
  <c r="R268" i="4" s="1"/>
  <c r="S268" i="4" s="1"/>
  <c r="T268" i="4" s="1"/>
  <c r="U268" i="4" s="1"/>
  <c r="I268" i="4"/>
  <c r="J268" i="4" s="1"/>
  <c r="K268" i="4" s="1"/>
  <c r="M264" i="4"/>
  <c r="N264" i="4" s="1"/>
  <c r="O264" i="4" s="1"/>
  <c r="P264" i="4" s="1"/>
  <c r="R264" i="4" s="1"/>
  <c r="S264" i="4" s="1"/>
  <c r="T264" i="4" s="1"/>
  <c r="U264" i="4" s="1"/>
  <c r="I264" i="4"/>
  <c r="J264" i="4" s="1"/>
  <c r="K264" i="4" s="1"/>
  <c r="M260" i="4"/>
  <c r="N260" i="4" s="1"/>
  <c r="O260" i="4" s="1"/>
  <c r="P260" i="4" s="1"/>
  <c r="R260" i="4" s="1"/>
  <c r="S260" i="4" s="1"/>
  <c r="T260" i="4" s="1"/>
  <c r="U260" i="4" s="1"/>
  <c r="I260" i="4"/>
  <c r="J260" i="4" s="1"/>
  <c r="K260" i="4" s="1"/>
  <c r="I245" i="4"/>
  <c r="J245" i="4" s="1"/>
  <c r="K245" i="4" s="1"/>
  <c r="L245" i="4" s="1"/>
  <c r="M245" i="4" s="1"/>
  <c r="N245" i="4" s="1"/>
  <c r="O245" i="4" s="1"/>
  <c r="P245" i="4" s="1"/>
  <c r="R245" i="4" s="1"/>
  <c r="S245" i="4" s="1"/>
  <c r="T245" i="4" s="1"/>
  <c r="U245" i="4" s="1"/>
  <c r="I233" i="4"/>
  <c r="J233" i="4" s="1"/>
  <c r="K233" i="4" s="1"/>
  <c r="L233" i="4" s="1"/>
  <c r="M233" i="4" s="1"/>
  <c r="N233" i="4" s="1"/>
  <c r="O233" i="4" s="1"/>
  <c r="P233" i="4" s="1"/>
  <c r="R233" i="4" s="1"/>
  <c r="S233" i="4" s="1"/>
  <c r="T233" i="4" s="1"/>
  <c r="U233" i="4" s="1"/>
  <c r="I231" i="4"/>
  <c r="J231" i="4" s="1"/>
  <c r="K231" i="4" s="1"/>
  <c r="L231" i="4" s="1"/>
  <c r="M231" i="4" s="1"/>
  <c r="N231" i="4" s="1"/>
  <c r="O231" i="4" s="1"/>
  <c r="P231" i="4" s="1"/>
  <c r="R231" i="4" s="1"/>
  <c r="S231" i="4" s="1"/>
  <c r="T231" i="4" s="1"/>
  <c r="U231" i="4" s="1"/>
  <c r="I211" i="4"/>
  <c r="J211" i="4" s="1"/>
  <c r="K211" i="4" s="1"/>
  <c r="L211" i="4" s="1"/>
  <c r="M211" i="4" s="1"/>
  <c r="N211" i="4" s="1"/>
  <c r="O211" i="4" s="1"/>
  <c r="P211" i="4" s="1"/>
  <c r="R211" i="4" s="1"/>
  <c r="S211" i="4" s="1"/>
  <c r="T211" i="4" s="1"/>
  <c r="U211" i="4" s="1"/>
  <c r="I209" i="4"/>
  <c r="J209" i="4" s="1"/>
  <c r="K209" i="4" s="1"/>
  <c r="L209" i="4" s="1"/>
  <c r="M209" i="4" s="1"/>
  <c r="N209" i="4" s="1"/>
  <c r="O209" i="4" s="1"/>
  <c r="P209" i="4" s="1"/>
  <c r="R209" i="4" s="1"/>
  <c r="S209" i="4" s="1"/>
  <c r="T209" i="4" s="1"/>
  <c r="U209" i="4" s="1"/>
  <c r="I203" i="4"/>
  <c r="J203" i="4" s="1"/>
  <c r="K203" i="4" s="1"/>
  <c r="L203" i="4" s="1"/>
  <c r="M203" i="4" s="1"/>
  <c r="N203" i="4" s="1"/>
  <c r="O203" i="4" s="1"/>
  <c r="P203" i="4" s="1"/>
  <c r="R203" i="4" s="1"/>
  <c r="S203" i="4" s="1"/>
  <c r="T203" i="4" s="1"/>
  <c r="U203" i="4" s="1"/>
  <c r="I199" i="4"/>
  <c r="J199" i="4" s="1"/>
  <c r="K199" i="4" s="1"/>
  <c r="L199" i="4" s="1"/>
  <c r="M199" i="4" s="1"/>
  <c r="N199" i="4" s="1"/>
  <c r="O199" i="4" s="1"/>
  <c r="P199" i="4" s="1"/>
  <c r="R199" i="4" s="1"/>
  <c r="S199" i="4" s="1"/>
  <c r="T199" i="4" s="1"/>
  <c r="U199" i="4" s="1"/>
  <c r="I197" i="4"/>
  <c r="J197" i="4" s="1"/>
  <c r="K197" i="4" s="1"/>
  <c r="L197" i="4" s="1"/>
  <c r="M197" i="4" s="1"/>
  <c r="N197" i="4" s="1"/>
  <c r="O197" i="4" s="1"/>
  <c r="P197" i="4" s="1"/>
  <c r="R197" i="4" s="1"/>
  <c r="S197" i="4" s="1"/>
  <c r="T197" i="4" s="1"/>
  <c r="U197" i="4" s="1"/>
  <c r="I195" i="4"/>
  <c r="J195" i="4" s="1"/>
  <c r="K195" i="4" s="1"/>
  <c r="L195" i="4" s="1"/>
  <c r="M195" i="4" s="1"/>
  <c r="N195" i="4" s="1"/>
  <c r="O195" i="4" s="1"/>
  <c r="P195" i="4" s="1"/>
  <c r="R195" i="4" s="1"/>
  <c r="S195" i="4" s="1"/>
  <c r="T195" i="4" s="1"/>
  <c r="U195" i="4" s="1"/>
  <c r="I193" i="4"/>
  <c r="J193" i="4" s="1"/>
  <c r="K193" i="4" s="1"/>
  <c r="L193" i="4" s="1"/>
  <c r="M193" i="4" s="1"/>
  <c r="N193" i="4" s="1"/>
  <c r="O193" i="4" s="1"/>
  <c r="P193" i="4" s="1"/>
  <c r="R193" i="4" s="1"/>
  <c r="S193" i="4" s="1"/>
  <c r="T193" i="4" s="1"/>
  <c r="U193" i="4" s="1"/>
  <c r="I191" i="4"/>
  <c r="J191" i="4" s="1"/>
  <c r="K191" i="4" s="1"/>
  <c r="L191" i="4" s="1"/>
  <c r="M191" i="4" s="1"/>
  <c r="N191" i="4" s="1"/>
  <c r="O191" i="4" s="1"/>
  <c r="P191" i="4" s="1"/>
  <c r="R191" i="4" s="1"/>
  <c r="S191" i="4" s="1"/>
  <c r="T191" i="4" s="1"/>
  <c r="U191" i="4" s="1"/>
  <c r="I189" i="4"/>
  <c r="J189" i="4" s="1"/>
  <c r="K189" i="4" s="1"/>
  <c r="L189" i="4" s="1"/>
  <c r="M189" i="4" s="1"/>
  <c r="N189" i="4" s="1"/>
  <c r="O189" i="4" s="1"/>
  <c r="P189" i="4" s="1"/>
  <c r="R189" i="4" s="1"/>
  <c r="S189" i="4" s="1"/>
  <c r="T189" i="4" s="1"/>
  <c r="U189" i="4" s="1"/>
  <c r="I187" i="4"/>
  <c r="J187" i="4" s="1"/>
  <c r="K187" i="4" s="1"/>
  <c r="L187" i="4" s="1"/>
  <c r="M187" i="4" s="1"/>
  <c r="N187" i="4" s="1"/>
  <c r="O187" i="4" s="1"/>
  <c r="P187" i="4" s="1"/>
  <c r="R187" i="4" s="1"/>
  <c r="S187" i="4" s="1"/>
  <c r="T187" i="4" s="1"/>
  <c r="U187" i="4" s="1"/>
  <c r="I185" i="4"/>
  <c r="J185" i="4" s="1"/>
  <c r="K185" i="4" s="1"/>
  <c r="L185" i="4" s="1"/>
  <c r="M185" i="4" s="1"/>
  <c r="N185" i="4" s="1"/>
  <c r="O185" i="4" s="1"/>
  <c r="P185" i="4" s="1"/>
  <c r="R185" i="4" s="1"/>
  <c r="S185" i="4" s="1"/>
  <c r="T185" i="4" s="1"/>
  <c r="U185" i="4" s="1"/>
  <c r="I39" i="3" l="1"/>
  <c r="J39" i="3" s="1"/>
  <c r="K39" i="3" s="1"/>
  <c r="L39" i="3" s="1"/>
  <c r="M39" i="3" s="1"/>
  <c r="N39" i="3" s="1"/>
  <c r="O39" i="3" s="1"/>
  <c r="P39" i="3" s="1"/>
  <c r="R39" i="3" s="1"/>
  <c r="S39" i="3" s="1"/>
  <c r="T39" i="3" s="1"/>
  <c r="U39" i="3" s="1"/>
  <c r="M37" i="3"/>
  <c r="N37" i="3" s="1"/>
  <c r="O37" i="3" s="1"/>
  <c r="P37" i="3" s="1"/>
  <c r="R37" i="3" s="1"/>
  <c r="S37" i="3" s="1"/>
  <c r="T37" i="3" s="1"/>
  <c r="U37" i="3" s="1"/>
  <c r="K37" i="3"/>
  <c r="I37" i="3"/>
  <c r="M35" i="3"/>
  <c r="N35" i="3" s="1"/>
  <c r="O35" i="3" s="1"/>
  <c r="P35" i="3" s="1"/>
  <c r="R35" i="3" s="1"/>
  <c r="S35" i="3" s="1"/>
  <c r="T35" i="3" s="1"/>
  <c r="U35" i="3" s="1"/>
  <c r="K35" i="3"/>
  <c r="I35" i="3"/>
  <c r="I25" i="3"/>
  <c r="J25" i="3" s="1"/>
  <c r="K25" i="3" s="1"/>
  <c r="L25" i="3" s="1"/>
  <c r="M25" i="3" s="1"/>
  <c r="N25" i="3" s="1"/>
  <c r="O25" i="3" s="1"/>
  <c r="P25" i="3" s="1"/>
  <c r="R25" i="3" s="1"/>
  <c r="S25" i="3" s="1"/>
  <c r="T25" i="3" s="1"/>
  <c r="U25" i="3" s="1"/>
  <c r="V25" i="3" s="1"/>
  <c r="I23" i="3"/>
  <c r="J23" i="3" s="1"/>
  <c r="K23" i="3" s="1"/>
  <c r="L23" i="3" s="1"/>
  <c r="M23" i="3" s="1"/>
  <c r="N23" i="3" s="1"/>
  <c r="O23" i="3" s="1"/>
  <c r="P23" i="3" s="1"/>
  <c r="R23" i="3" s="1"/>
  <c r="S23" i="3" s="1"/>
  <c r="T23" i="3" s="1"/>
  <c r="U23" i="3" s="1"/>
  <c r="V23" i="3" s="1"/>
  <c r="W23" i="3" s="1"/>
  <c r="I21" i="3"/>
  <c r="J21" i="3" s="1"/>
  <c r="K21" i="3" s="1"/>
  <c r="L21" i="3" s="1"/>
  <c r="M21" i="3" s="1"/>
  <c r="N21" i="3" s="1"/>
  <c r="O21" i="3" s="1"/>
  <c r="P21" i="3" s="1"/>
  <c r="R21" i="3" s="1"/>
  <c r="S21" i="3" s="1"/>
  <c r="T21" i="3" s="1"/>
  <c r="U21" i="3" s="1"/>
  <c r="V21" i="3" s="1"/>
  <c r="W21" i="3" s="1"/>
  <c r="X21" i="3" s="1"/>
  <c r="Y21" i="3" s="1"/>
  <c r="Z21" i="3" s="1"/>
  <c r="W19" i="3"/>
  <c r="X19" i="3" s="1"/>
  <c r="Y19" i="3" s="1"/>
  <c r="Z19" i="3" s="1"/>
  <c r="I19" i="3"/>
  <c r="I17" i="3"/>
  <c r="J17" i="3" s="1"/>
  <c r="K17" i="3" s="1"/>
  <c r="L17" i="3" s="1"/>
  <c r="M17" i="3" s="1"/>
  <c r="N17" i="3" s="1"/>
  <c r="O17" i="3" s="1"/>
  <c r="P17" i="3" s="1"/>
  <c r="R17" i="3" s="1"/>
  <c r="S17" i="3" s="1"/>
  <c r="T17" i="3" s="1"/>
  <c r="U17" i="3" s="1"/>
  <c r="M15" i="3"/>
  <c r="N15" i="3" s="1"/>
  <c r="O15" i="3" s="1"/>
  <c r="P15" i="3" s="1"/>
  <c r="R15" i="3" s="1"/>
  <c r="S15" i="3" s="1"/>
  <c r="T15" i="3" s="1"/>
  <c r="U15" i="3" s="1"/>
  <c r="I15" i="3"/>
  <c r="J15" i="3" s="1"/>
  <c r="K15" i="3" s="1"/>
  <c r="X25" i="3"/>
  <c r="Y25" i="3" s="1"/>
  <c r="Z25" i="3" s="1"/>
  <c r="X17" i="3"/>
  <c r="Y17" i="3" s="1"/>
  <c r="Z17" i="3" s="1"/>
  <c r="I619" i="4"/>
  <c r="J619" i="4" s="1"/>
  <c r="K619" i="4" s="1"/>
  <c r="L619" i="4" s="1"/>
  <c r="M619" i="4" s="1"/>
  <c r="I617" i="4"/>
  <c r="J617" i="4" s="1"/>
  <c r="K617" i="4" s="1"/>
  <c r="L617" i="4" s="1"/>
  <c r="M617" i="4" s="1"/>
  <c r="I615" i="4"/>
  <c r="J615" i="4" s="1"/>
  <c r="K615" i="4" s="1"/>
  <c r="L615" i="4" s="1"/>
  <c r="M615" i="4" s="1"/>
  <c r="I613" i="4"/>
  <c r="J613" i="4" s="1"/>
  <c r="K613" i="4" s="1"/>
  <c r="L613" i="4" s="1"/>
  <c r="M613" i="4" s="1"/>
  <c r="I611" i="4"/>
  <c r="J611" i="4" s="1"/>
  <c r="K611" i="4" s="1"/>
  <c r="L611" i="4" s="1"/>
  <c r="M611" i="4" s="1"/>
  <c r="I609" i="4"/>
  <c r="J609" i="4" s="1"/>
  <c r="K609" i="4" s="1"/>
  <c r="L609" i="4" s="1"/>
  <c r="M609" i="4" s="1"/>
  <c r="I607" i="4"/>
  <c r="J607" i="4" s="1"/>
  <c r="K607" i="4" s="1"/>
  <c r="L607" i="4" s="1"/>
  <c r="M607" i="4" s="1"/>
  <c r="I605" i="4"/>
  <c r="J605" i="4" s="1"/>
  <c r="K605" i="4" s="1"/>
  <c r="L605" i="4" s="1"/>
  <c r="M605" i="4" s="1"/>
  <c r="I603" i="4"/>
  <c r="J603" i="4" s="1"/>
  <c r="K603" i="4" s="1"/>
  <c r="L603" i="4" s="1"/>
  <c r="M603" i="4" s="1"/>
  <c r="I597" i="4"/>
  <c r="J597" i="4" s="1"/>
  <c r="K597" i="4" s="1"/>
  <c r="L597" i="4" s="1"/>
  <c r="I595" i="4"/>
  <c r="J595" i="4" s="1"/>
  <c r="K595" i="4" s="1"/>
  <c r="L595" i="4" s="1"/>
  <c r="I593" i="4"/>
  <c r="I591" i="4"/>
  <c r="J591" i="4" s="1"/>
  <c r="K591" i="4" s="1"/>
  <c r="L591" i="4" s="1"/>
  <c r="I589" i="4"/>
  <c r="J589" i="4" s="1"/>
  <c r="K589" i="4" s="1"/>
  <c r="L589" i="4" s="1"/>
  <c r="I587" i="4"/>
  <c r="J587" i="4" s="1"/>
  <c r="K587" i="4" s="1"/>
  <c r="L587" i="4" s="1"/>
  <c r="I583" i="4"/>
  <c r="J583" i="4" s="1"/>
  <c r="K583" i="4" s="1"/>
  <c r="L583" i="4" s="1"/>
  <c r="I581" i="4"/>
  <c r="J581" i="4" s="1"/>
  <c r="K581" i="4" s="1"/>
  <c r="L581" i="4" s="1"/>
  <c r="I579" i="4"/>
  <c r="J579" i="4" s="1"/>
  <c r="K579" i="4" s="1"/>
  <c r="L579" i="4" s="1"/>
  <c r="I577" i="4"/>
  <c r="J577" i="4" s="1"/>
  <c r="K577" i="4" s="1"/>
  <c r="L577" i="4" s="1"/>
  <c r="I574" i="4"/>
  <c r="J574" i="4" s="1"/>
  <c r="K574" i="4" s="1"/>
  <c r="L574" i="4" s="1"/>
  <c r="I572" i="4"/>
  <c r="J572" i="4" s="1"/>
  <c r="K572" i="4" s="1"/>
  <c r="L572" i="4" s="1"/>
  <c r="M572" i="4" s="1"/>
  <c r="N572" i="4" s="1"/>
  <c r="O572" i="4" s="1"/>
  <c r="P572" i="4" s="1"/>
  <c r="R572" i="4" s="1"/>
  <c r="S572" i="4" s="1"/>
  <c r="T572" i="4" s="1"/>
  <c r="U572" i="4" s="1"/>
  <c r="I570" i="4"/>
  <c r="J570" i="4" s="1"/>
  <c r="K570" i="4" s="1"/>
  <c r="L570" i="4" s="1"/>
  <c r="I568" i="4"/>
  <c r="J568" i="4" s="1"/>
  <c r="K568" i="4" s="1"/>
  <c r="L568" i="4" s="1"/>
  <c r="I566" i="4"/>
  <c r="J566" i="4" s="1"/>
  <c r="K566" i="4" s="1"/>
  <c r="L566" i="4" s="1"/>
  <c r="I562" i="4"/>
  <c r="J562" i="4" s="1"/>
  <c r="K562" i="4" s="1"/>
  <c r="L562" i="4" s="1"/>
  <c r="I555" i="4"/>
  <c r="J555" i="4" s="1"/>
  <c r="K555" i="4" s="1"/>
  <c r="L555" i="4" s="1"/>
  <c r="I551" i="4"/>
  <c r="J551" i="4" s="1"/>
  <c r="K551" i="4" s="1"/>
  <c r="L551" i="4" s="1"/>
  <c r="I501" i="4"/>
  <c r="J501" i="4" s="1"/>
  <c r="K501" i="4" s="1"/>
  <c r="L501" i="4" s="1"/>
  <c r="I398" i="4"/>
  <c r="J398" i="4" s="1"/>
  <c r="K398" i="4" s="1"/>
  <c r="L398" i="4" s="1"/>
  <c r="I396" i="4"/>
  <c r="J396" i="4" s="1"/>
  <c r="K396" i="4" s="1"/>
  <c r="L396" i="4" s="1"/>
  <c r="I394" i="4"/>
  <c r="J394" i="4" s="1"/>
  <c r="K394" i="4" s="1"/>
  <c r="L394" i="4" s="1"/>
  <c r="I392" i="4"/>
  <c r="J392" i="4" s="1"/>
  <c r="K392" i="4" s="1"/>
  <c r="L392" i="4" s="1"/>
  <c r="I390" i="4"/>
  <c r="J390" i="4" s="1"/>
  <c r="K390" i="4" s="1"/>
  <c r="L390" i="4" s="1"/>
  <c r="I388" i="4"/>
  <c r="J388" i="4" s="1"/>
  <c r="K388" i="4" s="1"/>
  <c r="L388" i="4" s="1"/>
  <c r="I386" i="4"/>
  <c r="J386" i="4" s="1"/>
  <c r="K386" i="4" s="1"/>
  <c r="L386" i="4" s="1"/>
  <c r="I384" i="4"/>
  <c r="J384" i="4" s="1"/>
  <c r="K384" i="4" s="1"/>
  <c r="L384" i="4" s="1"/>
  <c r="I382" i="4"/>
  <c r="J382" i="4" s="1"/>
  <c r="K382" i="4" s="1"/>
  <c r="L382" i="4" s="1"/>
  <c r="I380" i="4"/>
  <c r="J380" i="4" s="1"/>
  <c r="K380" i="4" s="1"/>
  <c r="L380" i="4" s="1"/>
  <c r="I378" i="4"/>
  <c r="J378" i="4" s="1"/>
  <c r="K378" i="4" s="1"/>
  <c r="L378" i="4" s="1"/>
  <c r="I376" i="4"/>
  <c r="J376" i="4" s="1"/>
  <c r="K376" i="4" s="1"/>
  <c r="L376" i="4" s="1"/>
  <c r="I374" i="4"/>
  <c r="J374" i="4" s="1"/>
  <c r="K374" i="4" s="1"/>
  <c r="L374" i="4" s="1"/>
  <c r="I372" i="4"/>
  <c r="J372" i="4" s="1"/>
  <c r="K372" i="4" s="1"/>
  <c r="L372" i="4" s="1"/>
  <c r="I370" i="4"/>
  <c r="J370" i="4" s="1"/>
  <c r="K370" i="4" s="1"/>
  <c r="L370" i="4" s="1"/>
  <c r="I368" i="4"/>
  <c r="J368" i="4" s="1"/>
  <c r="K368" i="4" s="1"/>
  <c r="L368" i="4" s="1"/>
  <c r="I366" i="4"/>
  <c r="J366" i="4" s="1"/>
  <c r="K366" i="4" s="1"/>
  <c r="L366" i="4" s="1"/>
  <c r="I364" i="4"/>
  <c r="J364" i="4" s="1"/>
  <c r="K364" i="4" s="1"/>
  <c r="L364" i="4" s="1"/>
  <c r="J19" i="3" l="1"/>
  <c r="K19" i="3" s="1"/>
  <c r="L19" i="3" s="1"/>
  <c r="M19" i="3" s="1"/>
  <c r="N19" i="3" s="1"/>
  <c r="O19" i="3" s="1"/>
  <c r="P19" i="3" s="1"/>
  <c r="R19" i="3" s="1"/>
  <c r="S19" i="3" s="1"/>
  <c r="T19" i="3" s="1"/>
  <c r="U19" i="3" s="1"/>
  <c r="J593" i="4"/>
  <c r="K593" i="4" s="1"/>
  <c r="L593" i="4" s="1"/>
  <c r="I330" i="4"/>
  <c r="J330" i="4" s="1"/>
  <c r="K330" i="4" s="1"/>
  <c r="I326" i="4"/>
  <c r="J326" i="4" s="1"/>
  <c r="K326" i="4" s="1"/>
  <c r="I314" i="4"/>
  <c r="J314" i="4" s="1"/>
  <c r="K314" i="4" s="1"/>
  <c r="I310" i="4"/>
  <c r="J310" i="4" s="1"/>
  <c r="K310" i="4" s="1"/>
  <c r="I308" i="4"/>
  <c r="J308" i="4" s="1"/>
  <c r="K308" i="4" s="1"/>
  <c r="I266" i="4"/>
  <c r="J266" i="4" s="1"/>
  <c r="K266" i="4" s="1"/>
  <c r="I262" i="4"/>
  <c r="J262" i="4" s="1"/>
  <c r="K262" i="4" s="1"/>
  <c r="I258" i="4"/>
  <c r="J258" i="4" s="1"/>
  <c r="K258" i="4" s="1"/>
  <c r="I256" i="4"/>
  <c r="J256" i="4" s="1"/>
  <c r="K256" i="4" s="1"/>
  <c r="I254" i="4"/>
  <c r="J254" i="4" s="1"/>
  <c r="K254" i="4" s="1"/>
  <c r="I252" i="4"/>
  <c r="J252" i="4" s="1"/>
  <c r="K252" i="4" s="1"/>
  <c r="I250" i="4"/>
  <c r="J250" i="4" s="1"/>
  <c r="K250" i="4" s="1"/>
  <c r="I248" i="4"/>
  <c r="J248" i="4" s="1"/>
  <c r="K248" i="4" s="1"/>
  <c r="I243" i="4"/>
  <c r="J243" i="4" s="1"/>
  <c r="K243" i="4" s="1"/>
  <c r="L243" i="4" s="1"/>
  <c r="M243" i="4" s="1"/>
  <c r="N243" i="4" s="1"/>
  <c r="O243" i="4" s="1"/>
  <c r="P243" i="4" s="1"/>
  <c r="R243" i="4" s="1"/>
  <c r="S243" i="4" s="1"/>
  <c r="T243" i="4" s="1"/>
  <c r="U243" i="4" s="1"/>
  <c r="I241" i="4"/>
  <c r="J241" i="4" s="1"/>
  <c r="K241" i="4" s="1"/>
  <c r="L241" i="4" s="1"/>
  <c r="M241" i="4" s="1"/>
  <c r="N241" i="4" s="1"/>
  <c r="O241" i="4" s="1"/>
  <c r="P241" i="4" s="1"/>
  <c r="R241" i="4" s="1"/>
  <c r="S241" i="4" s="1"/>
  <c r="T241" i="4" s="1"/>
  <c r="U241" i="4" s="1"/>
  <c r="I239" i="4"/>
  <c r="J239" i="4" s="1"/>
  <c r="K239" i="4" s="1"/>
  <c r="L239" i="4" s="1"/>
  <c r="M239" i="4" s="1"/>
  <c r="N239" i="4" s="1"/>
  <c r="O239" i="4" s="1"/>
  <c r="P239" i="4" s="1"/>
  <c r="R239" i="4" s="1"/>
  <c r="S239" i="4" s="1"/>
  <c r="T239" i="4" s="1"/>
  <c r="U239" i="4" s="1"/>
  <c r="I237" i="4"/>
  <c r="J237" i="4" s="1"/>
  <c r="K237" i="4" s="1"/>
  <c r="L237" i="4" s="1"/>
  <c r="M237" i="4" s="1"/>
  <c r="N237" i="4" s="1"/>
  <c r="O237" i="4" s="1"/>
  <c r="P237" i="4" s="1"/>
  <c r="R237" i="4" s="1"/>
  <c r="S237" i="4" s="1"/>
  <c r="T237" i="4" s="1"/>
  <c r="U237" i="4" s="1"/>
  <c r="I235" i="4"/>
  <c r="J235" i="4" s="1"/>
  <c r="K235" i="4" s="1"/>
  <c r="L235" i="4" s="1"/>
  <c r="M235" i="4" s="1"/>
  <c r="N235" i="4" s="1"/>
  <c r="O235" i="4" s="1"/>
  <c r="P235" i="4" s="1"/>
  <c r="R235" i="4" s="1"/>
  <c r="S235" i="4" s="1"/>
  <c r="T235" i="4" s="1"/>
  <c r="U235" i="4" s="1"/>
  <c r="I229" i="4"/>
  <c r="J229" i="4" s="1"/>
  <c r="K229" i="4" s="1"/>
  <c r="L229" i="4" s="1"/>
  <c r="M229" i="4" s="1"/>
  <c r="N229" i="4" s="1"/>
  <c r="O229" i="4" s="1"/>
  <c r="P229" i="4" s="1"/>
  <c r="R229" i="4" s="1"/>
  <c r="S229" i="4" s="1"/>
  <c r="T229" i="4" s="1"/>
  <c r="U229" i="4" s="1"/>
  <c r="I227" i="4"/>
  <c r="J227" i="4" s="1"/>
  <c r="K227" i="4" s="1"/>
  <c r="L227" i="4" s="1"/>
  <c r="M227" i="4" s="1"/>
  <c r="N227" i="4" s="1"/>
  <c r="O227" i="4" s="1"/>
  <c r="P227" i="4" s="1"/>
  <c r="R227" i="4" s="1"/>
  <c r="S227" i="4" s="1"/>
  <c r="T227" i="4" s="1"/>
  <c r="U227" i="4" s="1"/>
  <c r="I225" i="4"/>
  <c r="J225" i="4" s="1"/>
  <c r="K225" i="4" s="1"/>
  <c r="L225" i="4" s="1"/>
  <c r="M225" i="4" s="1"/>
  <c r="N225" i="4" s="1"/>
  <c r="O225" i="4" s="1"/>
  <c r="P225" i="4" s="1"/>
  <c r="R225" i="4" s="1"/>
  <c r="S225" i="4" s="1"/>
  <c r="T225" i="4" s="1"/>
  <c r="U225" i="4" s="1"/>
  <c r="I223" i="4"/>
  <c r="J223" i="4" s="1"/>
  <c r="K223" i="4" s="1"/>
  <c r="L223" i="4" s="1"/>
  <c r="M223" i="4" s="1"/>
  <c r="N223" i="4" s="1"/>
  <c r="O223" i="4" s="1"/>
  <c r="P223" i="4" s="1"/>
  <c r="R223" i="4" s="1"/>
  <c r="S223" i="4" s="1"/>
  <c r="T223" i="4" s="1"/>
  <c r="U223" i="4" s="1"/>
  <c r="I221" i="4"/>
  <c r="J221" i="4" s="1"/>
  <c r="K221" i="4" s="1"/>
  <c r="L221" i="4" s="1"/>
  <c r="M221" i="4" s="1"/>
  <c r="N221" i="4" s="1"/>
  <c r="O221" i="4" s="1"/>
  <c r="P221" i="4" s="1"/>
  <c r="R221" i="4" s="1"/>
  <c r="S221" i="4" s="1"/>
  <c r="T221" i="4" s="1"/>
  <c r="U221" i="4" s="1"/>
  <c r="I219" i="4"/>
  <c r="J219" i="4" s="1"/>
  <c r="K219" i="4" s="1"/>
  <c r="L219" i="4" s="1"/>
  <c r="M219" i="4" s="1"/>
  <c r="N219" i="4" s="1"/>
  <c r="O219" i="4" s="1"/>
  <c r="P219" i="4" s="1"/>
  <c r="R219" i="4" s="1"/>
  <c r="S219" i="4" s="1"/>
  <c r="T219" i="4" s="1"/>
  <c r="U219" i="4" s="1"/>
  <c r="I217" i="4"/>
  <c r="J217" i="4" s="1"/>
  <c r="K217" i="4" s="1"/>
  <c r="L217" i="4" s="1"/>
  <c r="M217" i="4" s="1"/>
  <c r="N217" i="4" s="1"/>
  <c r="O217" i="4" s="1"/>
  <c r="P217" i="4" s="1"/>
  <c r="R217" i="4" s="1"/>
  <c r="S217" i="4" s="1"/>
  <c r="T217" i="4" s="1"/>
  <c r="U217" i="4" s="1"/>
  <c r="I215" i="4"/>
  <c r="J215" i="4" s="1"/>
  <c r="K215" i="4" s="1"/>
  <c r="L215" i="4" s="1"/>
  <c r="M215" i="4" s="1"/>
  <c r="N215" i="4" s="1"/>
  <c r="O215" i="4" s="1"/>
  <c r="P215" i="4" s="1"/>
  <c r="R215" i="4" s="1"/>
  <c r="S215" i="4" s="1"/>
  <c r="T215" i="4" s="1"/>
  <c r="U215" i="4" s="1"/>
  <c r="I213" i="4"/>
  <c r="J213" i="4" s="1"/>
  <c r="K213" i="4" s="1"/>
  <c r="L213" i="4" s="1"/>
  <c r="M213" i="4" s="1"/>
  <c r="N213" i="4" s="1"/>
  <c r="O213" i="4" s="1"/>
  <c r="P213" i="4" s="1"/>
  <c r="R213" i="4" s="1"/>
  <c r="S213" i="4" s="1"/>
  <c r="T213" i="4" s="1"/>
  <c r="U213" i="4" s="1"/>
  <c r="I207" i="4"/>
  <c r="J207" i="4" s="1"/>
  <c r="K207" i="4" s="1"/>
  <c r="L207" i="4" s="1"/>
  <c r="M207" i="4" s="1"/>
  <c r="I205" i="4"/>
  <c r="J205" i="4" s="1"/>
  <c r="K205" i="4" s="1"/>
  <c r="L205" i="4" s="1"/>
  <c r="M205" i="4" s="1"/>
  <c r="N205" i="4" s="1"/>
  <c r="O205" i="4" s="1"/>
  <c r="P205" i="4" s="1"/>
  <c r="R205" i="4" s="1"/>
  <c r="S205" i="4" s="1"/>
  <c r="T205" i="4" s="1"/>
  <c r="U205" i="4" s="1"/>
  <c r="I201" i="4"/>
  <c r="J201" i="4" s="1"/>
  <c r="K201" i="4" s="1"/>
  <c r="L201" i="4" s="1"/>
  <c r="M201" i="4" s="1"/>
  <c r="N201" i="4" s="1"/>
  <c r="O201" i="4" s="1"/>
  <c r="P201" i="4" s="1"/>
  <c r="R201" i="4" s="1"/>
  <c r="S201" i="4" s="1"/>
  <c r="T201" i="4" s="1"/>
  <c r="U201" i="4" s="1"/>
  <c r="I183" i="4"/>
  <c r="J183" i="4" s="1"/>
  <c r="K183" i="4" s="1"/>
  <c r="L183" i="4" s="1"/>
  <c r="M183" i="4" s="1"/>
  <c r="N183" i="4" s="1"/>
  <c r="O183" i="4" s="1"/>
  <c r="P183" i="4" s="1"/>
  <c r="R183" i="4" s="1"/>
  <c r="S183" i="4" s="1"/>
  <c r="T183" i="4" s="1"/>
  <c r="U183" i="4" s="1"/>
  <c r="I181" i="4"/>
  <c r="J181" i="4" s="1"/>
  <c r="K181" i="4" s="1"/>
  <c r="L181" i="4" s="1"/>
  <c r="M181" i="4" s="1"/>
  <c r="N181" i="4" s="1"/>
  <c r="O181" i="4" s="1"/>
  <c r="P181" i="4" s="1"/>
  <c r="I179" i="4"/>
  <c r="J179" i="4" s="1"/>
  <c r="K179" i="4" s="1"/>
  <c r="L179" i="4" s="1"/>
  <c r="M179" i="4" s="1"/>
  <c r="N179" i="4" s="1"/>
  <c r="O179" i="4" s="1"/>
  <c r="P179" i="4" s="1"/>
  <c r="I177" i="4"/>
  <c r="J177" i="4" s="1"/>
  <c r="K177" i="4" s="1"/>
  <c r="L177" i="4" s="1"/>
  <c r="M177" i="4" s="1"/>
  <c r="N177" i="4" s="1"/>
  <c r="O177" i="4" s="1"/>
  <c r="P177" i="4" s="1"/>
  <c r="I175" i="4"/>
  <c r="J175" i="4" s="1"/>
  <c r="K175" i="4" s="1"/>
  <c r="L175" i="4" s="1"/>
  <c r="M175" i="4" s="1"/>
  <c r="N175" i="4" s="1"/>
  <c r="O175" i="4" s="1"/>
  <c r="P175" i="4" s="1"/>
  <c r="I173" i="4"/>
  <c r="J173" i="4" s="1"/>
  <c r="K173" i="4" s="1"/>
  <c r="L173" i="4" s="1"/>
  <c r="M173" i="4" s="1"/>
  <c r="N173" i="4" s="1"/>
  <c r="O173" i="4" s="1"/>
  <c r="P173" i="4" s="1"/>
  <c r="I171" i="4"/>
  <c r="J171" i="4" s="1"/>
  <c r="K171" i="4" s="1"/>
  <c r="L171" i="4" s="1"/>
  <c r="M171" i="4" s="1"/>
  <c r="N171" i="4" s="1"/>
  <c r="O171" i="4" s="1"/>
  <c r="P171" i="4" s="1"/>
  <c r="I169" i="4"/>
  <c r="J169" i="4" s="1"/>
  <c r="K169" i="4" s="1"/>
  <c r="L169" i="4" s="1"/>
  <c r="M169" i="4" s="1"/>
  <c r="N169" i="4" s="1"/>
  <c r="O169" i="4" s="1"/>
  <c r="P169" i="4" s="1"/>
  <c r="I167" i="4"/>
  <c r="J167" i="4" s="1"/>
  <c r="K167" i="4" s="1"/>
  <c r="L167" i="4" s="1"/>
  <c r="M167" i="4" s="1"/>
  <c r="N167" i="4" s="1"/>
  <c r="O167" i="4" s="1"/>
  <c r="P167" i="4" s="1"/>
  <c r="I165" i="4"/>
  <c r="J165" i="4" s="1"/>
  <c r="K165" i="4" s="1"/>
  <c r="L165" i="4" s="1"/>
  <c r="M165" i="4" s="1"/>
  <c r="N165" i="4" s="1"/>
  <c r="O165" i="4" s="1"/>
  <c r="P165" i="4" s="1"/>
  <c r="I163" i="4"/>
  <c r="J163" i="4" s="1"/>
  <c r="K163" i="4" s="1"/>
  <c r="L163" i="4" s="1"/>
  <c r="M163" i="4" s="1"/>
  <c r="N163" i="4" s="1"/>
  <c r="O163" i="4" s="1"/>
  <c r="P163" i="4" s="1"/>
  <c r="I161" i="4"/>
  <c r="J161" i="4" s="1"/>
  <c r="K161" i="4" s="1"/>
  <c r="L161" i="4" s="1"/>
  <c r="M161" i="4" s="1"/>
  <c r="N161" i="4" s="1"/>
  <c r="O161" i="4" s="1"/>
  <c r="P161" i="4" s="1"/>
  <c r="I159" i="4"/>
  <c r="J159" i="4" s="1"/>
  <c r="K159" i="4" s="1"/>
  <c r="L159" i="4" s="1"/>
  <c r="M159" i="4" s="1"/>
  <c r="N159" i="4" s="1"/>
  <c r="O159" i="4" s="1"/>
  <c r="P159" i="4" s="1"/>
  <c r="I157" i="4"/>
  <c r="J157" i="4" s="1"/>
  <c r="K157" i="4" s="1"/>
  <c r="L157" i="4" s="1"/>
  <c r="M157" i="4" s="1"/>
  <c r="N157" i="4" s="1"/>
  <c r="O157" i="4" s="1"/>
  <c r="P157" i="4" s="1"/>
  <c r="I155" i="4"/>
  <c r="J155" i="4" s="1"/>
  <c r="K155" i="4" s="1"/>
  <c r="L155" i="4" s="1"/>
  <c r="M155" i="4" s="1"/>
  <c r="N155" i="4" s="1"/>
  <c r="O155" i="4" s="1"/>
  <c r="P155" i="4" s="1"/>
  <c r="I153" i="4"/>
  <c r="J153" i="4" s="1"/>
  <c r="K153" i="4" s="1"/>
  <c r="L153" i="4" s="1"/>
  <c r="M153" i="4" s="1"/>
  <c r="N153" i="4" s="1"/>
  <c r="O153" i="4" s="1"/>
  <c r="P153" i="4" s="1"/>
  <c r="I151" i="4"/>
  <c r="J151" i="4" s="1"/>
  <c r="K151" i="4" s="1"/>
  <c r="L151" i="4" s="1"/>
  <c r="M151" i="4" s="1"/>
  <c r="N151" i="4" s="1"/>
  <c r="O151" i="4" s="1"/>
  <c r="P151" i="4" s="1"/>
  <c r="I149" i="4"/>
  <c r="J149" i="4" s="1"/>
  <c r="K149" i="4" s="1"/>
  <c r="L149" i="4" s="1"/>
  <c r="M149" i="4" s="1"/>
  <c r="N149" i="4" s="1"/>
  <c r="O149" i="4" s="1"/>
  <c r="P149" i="4" s="1"/>
  <c r="I147" i="4"/>
  <c r="J147" i="4" s="1"/>
  <c r="K147" i="4" s="1"/>
  <c r="L147" i="4" s="1"/>
  <c r="M147" i="4" s="1"/>
  <c r="N147" i="4" s="1"/>
  <c r="O147" i="4" s="1"/>
  <c r="P147" i="4" s="1"/>
  <c r="I145" i="4"/>
  <c r="J145" i="4" s="1"/>
  <c r="K145" i="4" s="1"/>
  <c r="L145" i="4" s="1"/>
  <c r="M145" i="4" s="1"/>
  <c r="N145" i="4" s="1"/>
  <c r="O145" i="4" s="1"/>
  <c r="P145" i="4" s="1"/>
  <c r="I143" i="4"/>
  <c r="J143" i="4" s="1"/>
  <c r="K143" i="4" s="1"/>
  <c r="L143" i="4" s="1"/>
  <c r="M143" i="4" s="1"/>
  <c r="N143" i="4" s="1"/>
  <c r="O143" i="4" s="1"/>
  <c r="P143" i="4" s="1"/>
  <c r="I141" i="4"/>
  <c r="J141" i="4" s="1"/>
  <c r="K141" i="4" s="1"/>
  <c r="L141" i="4" s="1"/>
  <c r="M141" i="4" s="1"/>
  <c r="N141" i="4" s="1"/>
  <c r="O141" i="4" s="1"/>
  <c r="P141" i="4" s="1"/>
  <c r="I135" i="4"/>
  <c r="J135" i="4" s="1"/>
  <c r="K135" i="4" s="1"/>
  <c r="L135" i="4" s="1"/>
  <c r="M135" i="4" s="1"/>
  <c r="N135" i="4" s="1"/>
  <c r="O135" i="4" s="1"/>
  <c r="P135" i="4" s="1"/>
  <c r="I133" i="4"/>
  <c r="J133" i="4" s="1"/>
  <c r="K133" i="4" s="1"/>
  <c r="L133" i="4" s="1"/>
  <c r="M133" i="4" s="1"/>
  <c r="N133" i="4" s="1"/>
  <c r="O133" i="4" s="1"/>
  <c r="P133" i="4" s="1"/>
  <c r="I131" i="4"/>
  <c r="J131" i="4" s="1"/>
  <c r="K131" i="4" s="1"/>
  <c r="L131" i="4" s="1"/>
  <c r="M131" i="4" s="1"/>
  <c r="N131" i="4" s="1"/>
  <c r="O131" i="4" s="1"/>
  <c r="P131" i="4" s="1"/>
  <c r="I129" i="4"/>
  <c r="J129" i="4" s="1"/>
  <c r="K129" i="4" s="1"/>
  <c r="L129" i="4" s="1"/>
  <c r="M129" i="4" s="1"/>
  <c r="N129" i="4" s="1"/>
  <c r="O129" i="4" s="1"/>
  <c r="P129" i="4" s="1"/>
  <c r="R129" i="4" s="1"/>
  <c r="S129" i="4" s="1"/>
  <c r="T129" i="4" s="1"/>
  <c r="U129" i="4" s="1"/>
  <c r="I127" i="4"/>
  <c r="J127" i="4" s="1"/>
  <c r="K127" i="4" s="1"/>
  <c r="L127" i="4" s="1"/>
  <c r="M127" i="4" s="1"/>
  <c r="N127" i="4" s="1"/>
  <c r="O127" i="4" s="1"/>
  <c r="P127" i="4" s="1"/>
  <c r="R127" i="4" s="1"/>
  <c r="S127" i="4" s="1"/>
  <c r="T127" i="4" s="1"/>
  <c r="U127" i="4" s="1"/>
  <c r="I125" i="4"/>
  <c r="J125" i="4" s="1"/>
  <c r="K125" i="4" s="1"/>
  <c r="L125" i="4" s="1"/>
  <c r="M125" i="4" s="1"/>
  <c r="N125" i="4" s="1"/>
  <c r="O125" i="4" s="1"/>
  <c r="P125" i="4" s="1"/>
  <c r="I123" i="4"/>
  <c r="J123" i="4" s="1"/>
  <c r="K123" i="4" s="1"/>
  <c r="L123" i="4" s="1"/>
  <c r="M123" i="4" s="1"/>
  <c r="N123" i="4" s="1"/>
  <c r="O123" i="4" s="1"/>
  <c r="P123" i="4" s="1"/>
  <c r="I121" i="4"/>
  <c r="J121" i="4" s="1"/>
  <c r="K121" i="4" s="1"/>
  <c r="L121" i="4" s="1"/>
  <c r="M121" i="4" s="1"/>
  <c r="N121" i="4" s="1"/>
  <c r="O121" i="4" s="1"/>
  <c r="P121" i="4" s="1"/>
  <c r="I119" i="4"/>
  <c r="J119" i="4" s="1"/>
  <c r="K119" i="4" s="1"/>
  <c r="L119" i="4" s="1"/>
  <c r="M119" i="4" s="1"/>
  <c r="N119" i="4" s="1"/>
  <c r="O119" i="4" s="1"/>
  <c r="P119" i="4" s="1"/>
  <c r="I117" i="4"/>
  <c r="J117" i="4" s="1"/>
  <c r="K117" i="4" s="1"/>
  <c r="L117" i="4" s="1"/>
  <c r="M117" i="4" s="1"/>
  <c r="N117" i="4" s="1"/>
  <c r="O117" i="4" s="1"/>
  <c r="P117" i="4" s="1"/>
  <c r="I115" i="4"/>
  <c r="J115" i="4" s="1"/>
  <c r="K115" i="4" s="1"/>
  <c r="L115" i="4" s="1"/>
  <c r="M115" i="4" s="1"/>
  <c r="N115" i="4" s="1"/>
  <c r="O115" i="4" s="1"/>
  <c r="P115" i="4" s="1"/>
  <c r="I113" i="4"/>
  <c r="J113" i="4" s="1"/>
  <c r="K113" i="4" s="1"/>
  <c r="L113" i="4" s="1"/>
  <c r="M113" i="4" s="1"/>
  <c r="N113" i="4" s="1"/>
  <c r="O113" i="4" s="1"/>
  <c r="P113" i="4" s="1"/>
  <c r="I111" i="4"/>
  <c r="J111" i="4" s="1"/>
  <c r="K111" i="4" s="1"/>
  <c r="L111" i="4" s="1"/>
  <c r="M111" i="4" s="1"/>
  <c r="N111" i="4" s="1"/>
  <c r="O111" i="4" s="1"/>
  <c r="P111" i="4" s="1"/>
  <c r="I109" i="4"/>
  <c r="J109" i="4" s="1"/>
  <c r="K109" i="4" s="1"/>
  <c r="L109" i="4" s="1"/>
  <c r="M109" i="4" s="1"/>
  <c r="N109" i="4" s="1"/>
  <c r="O109" i="4" s="1"/>
  <c r="P109" i="4" s="1"/>
  <c r="I107" i="4"/>
  <c r="J107" i="4" s="1"/>
  <c r="K107" i="4" s="1"/>
  <c r="L107" i="4" s="1"/>
  <c r="M107" i="4" s="1"/>
  <c r="N107" i="4" s="1"/>
  <c r="O107" i="4" s="1"/>
  <c r="P107" i="4" s="1"/>
  <c r="I105" i="4"/>
  <c r="J105" i="4" s="1"/>
  <c r="K105" i="4" s="1"/>
  <c r="L105" i="4" s="1"/>
  <c r="M105" i="4" s="1"/>
  <c r="N105" i="4" s="1"/>
  <c r="O105" i="4" s="1"/>
  <c r="P105" i="4" s="1"/>
  <c r="I103" i="4"/>
  <c r="J103" i="4" s="1"/>
  <c r="K103" i="4" s="1"/>
  <c r="L103" i="4" s="1"/>
  <c r="M103" i="4" s="1"/>
  <c r="N103" i="4" s="1"/>
  <c r="O103" i="4" s="1"/>
  <c r="P103" i="4" s="1"/>
  <c r="I87" i="4"/>
  <c r="J87" i="4" s="1"/>
  <c r="K87" i="4" s="1"/>
  <c r="L87" i="4" s="1"/>
  <c r="M87" i="4" s="1"/>
  <c r="N87" i="4" s="1"/>
  <c r="O87" i="4" s="1"/>
  <c r="P87" i="4" s="1"/>
  <c r="I85" i="4"/>
  <c r="J85" i="4" s="1"/>
  <c r="K85" i="4" s="1"/>
  <c r="L85" i="4" s="1"/>
  <c r="M85" i="4" s="1"/>
  <c r="N85" i="4" s="1"/>
  <c r="O85" i="4" s="1"/>
  <c r="P85" i="4" s="1"/>
  <c r="I83" i="4"/>
  <c r="J83" i="4" s="1"/>
  <c r="K83" i="4" s="1"/>
  <c r="L83" i="4" s="1"/>
  <c r="M83" i="4" s="1"/>
  <c r="N83" i="4" s="1"/>
  <c r="O83" i="4" s="1"/>
  <c r="P83" i="4" s="1"/>
  <c r="I81" i="4"/>
  <c r="J81" i="4" s="1"/>
  <c r="K81" i="4" s="1"/>
  <c r="L81" i="4" s="1"/>
  <c r="M81" i="4" s="1"/>
  <c r="N81" i="4" s="1"/>
  <c r="O81" i="4" s="1"/>
  <c r="P81" i="4" s="1"/>
  <c r="I79" i="4"/>
  <c r="J79" i="4" s="1"/>
  <c r="K79" i="4" s="1"/>
  <c r="L79" i="4" s="1"/>
  <c r="M79" i="4" s="1"/>
  <c r="N79" i="4" s="1"/>
  <c r="O79" i="4" s="1"/>
  <c r="P79" i="4" s="1"/>
  <c r="I77" i="4"/>
  <c r="I75" i="4"/>
  <c r="J75" i="4" s="1"/>
  <c r="K75" i="4" s="1"/>
  <c r="L75" i="4" s="1"/>
  <c r="M75" i="4" s="1"/>
  <c r="N75" i="4" s="1"/>
  <c r="O75" i="4" s="1"/>
  <c r="P75" i="4" s="1"/>
  <c r="I73" i="4"/>
  <c r="J73" i="4" s="1"/>
  <c r="K73" i="4" s="1"/>
  <c r="L73" i="4" s="1"/>
  <c r="M73" i="4" s="1"/>
  <c r="N73" i="4" s="1"/>
  <c r="O73" i="4" s="1"/>
  <c r="P73" i="4" s="1"/>
  <c r="I101" i="4"/>
  <c r="J101" i="4" s="1"/>
  <c r="K101" i="4" s="1"/>
  <c r="L101" i="4" s="1"/>
  <c r="M101" i="4" s="1"/>
  <c r="N101" i="4" s="1"/>
  <c r="O101" i="4" s="1"/>
  <c r="P101" i="4" s="1"/>
  <c r="I99" i="4"/>
  <c r="J99" i="4" s="1"/>
  <c r="K99" i="4" s="1"/>
  <c r="L99" i="4" s="1"/>
  <c r="M99" i="4" s="1"/>
  <c r="N99" i="4" s="1"/>
  <c r="O99" i="4" s="1"/>
  <c r="P99" i="4" s="1"/>
  <c r="I97" i="4"/>
  <c r="J97" i="4" s="1"/>
  <c r="K97" i="4" s="1"/>
  <c r="L97" i="4" s="1"/>
  <c r="M97" i="4" s="1"/>
  <c r="N97" i="4" s="1"/>
  <c r="O97" i="4" s="1"/>
  <c r="P97" i="4" s="1"/>
  <c r="I95" i="4"/>
  <c r="J95" i="4" s="1"/>
  <c r="K95" i="4" s="1"/>
  <c r="L95" i="4" s="1"/>
  <c r="M95" i="4" s="1"/>
  <c r="N95" i="4" s="1"/>
  <c r="O95" i="4" s="1"/>
  <c r="P95" i="4" s="1"/>
  <c r="I93" i="4"/>
  <c r="J93" i="4" s="1"/>
  <c r="K93" i="4" s="1"/>
  <c r="L93" i="4" s="1"/>
  <c r="M93" i="4" s="1"/>
  <c r="N93" i="4" s="1"/>
  <c r="O93" i="4" s="1"/>
  <c r="P93" i="4" s="1"/>
  <c r="I91" i="4"/>
  <c r="J91" i="4" s="1"/>
  <c r="K91" i="4" s="1"/>
  <c r="L91" i="4" s="1"/>
  <c r="M91" i="4" s="1"/>
  <c r="N91" i="4" s="1"/>
  <c r="O91" i="4" s="1"/>
  <c r="P91" i="4" s="1"/>
  <c r="I89" i="4"/>
  <c r="J89" i="4" s="1"/>
  <c r="K89" i="4" s="1"/>
  <c r="L89" i="4" s="1"/>
  <c r="M89" i="4" s="1"/>
  <c r="N89" i="4" s="1"/>
  <c r="O89" i="4" s="1"/>
  <c r="P89" i="4" s="1"/>
  <c r="I71" i="4"/>
  <c r="J71" i="4" s="1"/>
  <c r="K71" i="4" s="1"/>
  <c r="L71" i="4" s="1"/>
  <c r="M71" i="4" s="1"/>
  <c r="N71" i="4" s="1"/>
  <c r="O71" i="4" s="1"/>
  <c r="P71" i="4" s="1"/>
  <c r="R71" i="4" s="1"/>
  <c r="S71" i="4" s="1"/>
  <c r="T71" i="4" s="1"/>
  <c r="U71" i="4" s="1"/>
  <c r="V71" i="4" s="1"/>
  <c r="I69" i="4"/>
  <c r="J69" i="4" s="1"/>
  <c r="K69" i="4" s="1"/>
  <c r="L69" i="4" s="1"/>
  <c r="M69" i="4" s="1"/>
  <c r="N69" i="4" s="1"/>
  <c r="O69" i="4" s="1"/>
  <c r="P69" i="4" s="1"/>
  <c r="R69" i="4" s="1"/>
  <c r="S69" i="4" s="1"/>
  <c r="T69" i="4" s="1"/>
  <c r="U69" i="4" s="1"/>
  <c r="V69" i="4" s="1"/>
  <c r="I67" i="4"/>
  <c r="J67" i="4" s="1"/>
  <c r="K67" i="4" s="1"/>
  <c r="L67" i="4" s="1"/>
  <c r="M67" i="4" s="1"/>
  <c r="N67" i="4" s="1"/>
  <c r="O67" i="4" s="1"/>
  <c r="P67" i="4" s="1"/>
  <c r="R67" i="4" s="1"/>
  <c r="S67" i="4" s="1"/>
  <c r="T67" i="4" s="1"/>
  <c r="U67" i="4" s="1"/>
  <c r="V67" i="4" s="1"/>
  <c r="I65" i="4"/>
  <c r="J65" i="4" s="1"/>
  <c r="K65" i="4" s="1"/>
  <c r="L65" i="4" s="1"/>
  <c r="M65" i="4" s="1"/>
  <c r="N65" i="4" s="1"/>
  <c r="O65" i="4" s="1"/>
  <c r="P65" i="4" s="1"/>
  <c r="R65" i="4" s="1"/>
  <c r="S65" i="4" s="1"/>
  <c r="T65" i="4" s="1"/>
  <c r="U65" i="4" s="1"/>
  <c r="V65" i="4" s="1"/>
  <c r="I63" i="4"/>
  <c r="J63" i="4" s="1"/>
  <c r="K63" i="4" s="1"/>
  <c r="L63" i="4" s="1"/>
  <c r="M63" i="4" s="1"/>
  <c r="N63" i="4" s="1"/>
  <c r="O63" i="4" s="1"/>
  <c r="P63" i="4" s="1"/>
  <c r="R63" i="4" s="1"/>
  <c r="S63" i="4" s="1"/>
  <c r="T63" i="4" s="1"/>
  <c r="U63" i="4" s="1"/>
  <c r="V63" i="4" s="1"/>
  <c r="I61" i="4"/>
  <c r="J61" i="4" s="1"/>
  <c r="K61" i="4" s="1"/>
  <c r="L61" i="4" s="1"/>
  <c r="M61" i="4" s="1"/>
  <c r="N61" i="4" s="1"/>
  <c r="O61" i="4" s="1"/>
  <c r="P61" i="4" s="1"/>
  <c r="R61" i="4" s="1"/>
  <c r="S61" i="4" s="1"/>
  <c r="T61" i="4" s="1"/>
  <c r="U61" i="4" s="1"/>
  <c r="V61" i="4" s="1"/>
  <c r="I15" i="4"/>
  <c r="J15" i="4" s="1"/>
  <c r="K15" i="4" s="1"/>
  <c r="L15" i="4" s="1"/>
  <c r="M15" i="4" s="1"/>
  <c r="N15" i="4" s="1"/>
  <c r="O15" i="4" s="1"/>
  <c r="P15" i="4" s="1"/>
  <c r="R15" i="4" s="1"/>
  <c r="S15" i="4" s="1"/>
  <c r="T15" i="4" s="1"/>
  <c r="U15" i="4" s="1"/>
  <c r="I17" i="4"/>
  <c r="J17" i="4" s="1"/>
  <c r="K17" i="4" s="1"/>
  <c r="L17" i="4" s="1"/>
  <c r="M17" i="4" s="1"/>
  <c r="N17" i="4" s="1"/>
  <c r="O17" i="4" s="1"/>
  <c r="P17" i="4" s="1"/>
  <c r="R17" i="4" s="1"/>
  <c r="S17" i="4" s="1"/>
  <c r="T17" i="4" s="1"/>
  <c r="U17" i="4" s="1"/>
  <c r="W17" i="4"/>
  <c r="I21" i="4"/>
  <c r="J21" i="4" s="1"/>
  <c r="K21" i="4" s="1"/>
  <c r="L21" i="4" s="1"/>
  <c r="I23" i="4"/>
  <c r="J23" i="4" s="1"/>
  <c r="K23" i="4" s="1"/>
  <c r="L23" i="4" s="1"/>
  <c r="M23" i="4" s="1"/>
  <c r="N23" i="4" s="1"/>
  <c r="O23" i="4" s="1"/>
  <c r="P23" i="4" s="1"/>
  <c r="R23" i="4" s="1"/>
  <c r="S23" i="4" s="1"/>
  <c r="T23" i="4" s="1"/>
  <c r="U23" i="4" s="1"/>
  <c r="V23" i="4" s="1"/>
  <c r="I25" i="4"/>
  <c r="K25" i="4"/>
  <c r="M25" i="4"/>
  <c r="N25" i="4" s="1"/>
  <c r="O25" i="4" s="1"/>
  <c r="P25" i="4" s="1"/>
  <c r="R25" i="4" s="1"/>
  <c r="S25" i="4" s="1"/>
  <c r="T25" i="4" s="1"/>
  <c r="U25" i="4" s="1"/>
  <c r="I27" i="4"/>
  <c r="J27" i="4" s="1"/>
  <c r="K27" i="4" s="1"/>
  <c r="L27" i="4" s="1"/>
  <c r="M27" i="4" s="1"/>
  <c r="N27" i="4" s="1"/>
  <c r="O27" i="4" s="1"/>
  <c r="P27" i="4" s="1"/>
  <c r="R27" i="4" s="1"/>
  <c r="S27" i="4" s="1"/>
  <c r="T27" i="4" s="1"/>
  <c r="U27" i="4" s="1"/>
  <c r="V27" i="4" s="1"/>
  <c r="W27" i="4" s="1"/>
  <c r="I29" i="4"/>
  <c r="J29" i="4" s="1"/>
  <c r="K29" i="4" s="1"/>
  <c r="L29" i="4" s="1"/>
  <c r="M29" i="4" s="1"/>
  <c r="N29" i="4" s="1"/>
  <c r="O29" i="4" s="1"/>
  <c r="P29" i="4" s="1"/>
  <c r="R29" i="4" s="1"/>
  <c r="S29" i="4" s="1"/>
  <c r="T29" i="4" s="1"/>
  <c r="U29" i="4" s="1"/>
  <c r="V29" i="4" s="1"/>
  <c r="W29" i="4" s="1"/>
  <c r="I31" i="4"/>
  <c r="J31" i="4" s="1"/>
  <c r="K31" i="4" s="1"/>
  <c r="L31" i="4" s="1"/>
  <c r="M31" i="4" s="1"/>
  <c r="N31" i="4" s="1"/>
  <c r="O31" i="4" s="1"/>
  <c r="P31" i="4" s="1"/>
  <c r="R31" i="4" s="1"/>
  <c r="S31" i="4" s="1"/>
  <c r="T31" i="4" s="1"/>
  <c r="U31" i="4" s="1"/>
  <c r="I33" i="4"/>
  <c r="J33" i="4" s="1"/>
  <c r="K33" i="4" s="1"/>
  <c r="L33" i="4" s="1"/>
  <c r="M33" i="4" s="1"/>
  <c r="N33" i="4" s="1"/>
  <c r="O33" i="4" s="1"/>
  <c r="P33" i="4" s="1"/>
  <c r="R33" i="4" s="1"/>
  <c r="S33" i="4" s="1"/>
  <c r="T33" i="4" s="1"/>
  <c r="U33" i="4" s="1"/>
  <c r="I35" i="4"/>
  <c r="J35" i="4" s="1"/>
  <c r="K35" i="4" s="1"/>
  <c r="L35" i="4" s="1"/>
  <c r="M35" i="4" s="1"/>
  <c r="N35" i="4" s="1"/>
  <c r="O35" i="4" s="1"/>
  <c r="P35" i="4" s="1"/>
  <c r="R35" i="4" s="1"/>
  <c r="S35" i="4" s="1"/>
  <c r="T35" i="4" s="1"/>
  <c r="U35" i="4" s="1"/>
  <c r="I37" i="4"/>
  <c r="J37" i="4" s="1"/>
  <c r="K37" i="4" s="1"/>
  <c r="L37" i="4" s="1"/>
  <c r="M37" i="4" s="1"/>
  <c r="N37" i="4" s="1"/>
  <c r="O37" i="4" s="1"/>
  <c r="P37" i="4" s="1"/>
  <c r="R37" i="4" s="1"/>
  <c r="S37" i="4" s="1"/>
  <c r="T37" i="4" s="1"/>
  <c r="U37" i="4" s="1"/>
  <c r="I39" i="4"/>
  <c r="J39" i="4" s="1"/>
  <c r="K39" i="4" s="1"/>
  <c r="L39" i="4" s="1"/>
  <c r="M39" i="4" s="1"/>
  <c r="N39" i="4" s="1"/>
  <c r="O39" i="4" s="1"/>
  <c r="P39" i="4" s="1"/>
  <c r="R39" i="4" s="1"/>
  <c r="S39" i="4" s="1"/>
  <c r="T39" i="4" s="1"/>
  <c r="U39" i="4" s="1"/>
  <c r="I41" i="4"/>
  <c r="J41" i="4" s="1"/>
  <c r="K41" i="4" s="1"/>
  <c r="L41" i="4" s="1"/>
  <c r="M41" i="4" s="1"/>
  <c r="N41" i="4" s="1"/>
  <c r="O41" i="4" s="1"/>
  <c r="P41" i="4" s="1"/>
  <c r="R41" i="4" s="1"/>
  <c r="S41" i="4" s="1"/>
  <c r="T41" i="4" s="1"/>
  <c r="U41" i="4" s="1"/>
  <c r="I43" i="4"/>
  <c r="J43" i="4" s="1"/>
  <c r="K43" i="4" s="1"/>
  <c r="L43" i="4" s="1"/>
  <c r="M43" i="4" s="1"/>
  <c r="N43" i="4" s="1"/>
  <c r="O43" i="4" s="1"/>
  <c r="P43" i="4" s="1"/>
  <c r="R43" i="4" s="1"/>
  <c r="S43" i="4" s="1"/>
  <c r="T43" i="4" s="1"/>
  <c r="U43" i="4" s="1"/>
  <c r="I45" i="4"/>
  <c r="J45" i="4" s="1"/>
  <c r="K45" i="4" s="1"/>
  <c r="L45" i="4" s="1"/>
  <c r="M45" i="4" s="1"/>
  <c r="N45" i="4" s="1"/>
  <c r="O45" i="4" s="1"/>
  <c r="P45" i="4" s="1"/>
  <c r="R45" i="4" s="1"/>
  <c r="S45" i="4" s="1"/>
  <c r="T45" i="4" s="1"/>
  <c r="U45" i="4" s="1"/>
  <c r="I47" i="4"/>
  <c r="J47" i="4" s="1"/>
  <c r="K47" i="4" s="1"/>
  <c r="L47" i="4" s="1"/>
  <c r="M47" i="4" s="1"/>
  <c r="N47" i="4" s="1"/>
  <c r="O47" i="4" s="1"/>
  <c r="P47" i="4" s="1"/>
  <c r="R47" i="4" s="1"/>
  <c r="S47" i="4" s="1"/>
  <c r="T47" i="4" s="1"/>
  <c r="U47" i="4" s="1"/>
  <c r="I49" i="4"/>
  <c r="J49" i="4" s="1"/>
  <c r="K49" i="4" s="1"/>
  <c r="L49" i="4" s="1"/>
  <c r="M49" i="4" s="1"/>
  <c r="N49" i="4" s="1"/>
  <c r="O49" i="4" s="1"/>
  <c r="P49" i="4" s="1"/>
  <c r="R49" i="4" s="1"/>
  <c r="S49" i="4" s="1"/>
  <c r="I51" i="4"/>
  <c r="J51" i="4" s="1"/>
  <c r="K51" i="4" s="1"/>
  <c r="L51" i="4" s="1"/>
  <c r="M51" i="4" s="1"/>
  <c r="N51" i="4" s="1"/>
  <c r="O51" i="4" s="1"/>
  <c r="P51" i="4" s="1"/>
  <c r="R51" i="4" s="1"/>
  <c r="S51" i="4" s="1"/>
  <c r="T51" i="4" s="1"/>
  <c r="U51" i="4" s="1"/>
  <c r="I53" i="4"/>
  <c r="J53" i="4" s="1"/>
  <c r="K53" i="4" s="1"/>
  <c r="L53" i="4" s="1"/>
  <c r="M53" i="4" s="1"/>
  <c r="N53" i="4" s="1"/>
  <c r="O53" i="4" s="1"/>
  <c r="P53" i="4" s="1"/>
  <c r="R53" i="4" s="1"/>
  <c r="S53" i="4" s="1"/>
  <c r="T53" i="4" s="1"/>
  <c r="U53" i="4" s="1"/>
  <c r="I55" i="4"/>
  <c r="J55" i="4" s="1"/>
  <c r="K55" i="4" s="1"/>
  <c r="L55" i="4" s="1"/>
  <c r="M55" i="4" s="1"/>
  <c r="N55" i="4" s="1"/>
  <c r="O55" i="4" s="1"/>
  <c r="P55" i="4" s="1"/>
  <c r="R55" i="4" s="1"/>
  <c r="S55" i="4" s="1"/>
  <c r="T55" i="4" s="1"/>
  <c r="U55" i="4" s="1"/>
  <c r="I57" i="4"/>
  <c r="J57" i="4" s="1"/>
  <c r="K57" i="4" s="1"/>
  <c r="L57" i="4" s="1"/>
  <c r="M57" i="4" s="1"/>
  <c r="N57" i="4" s="1"/>
  <c r="O57" i="4" s="1"/>
  <c r="P57" i="4" s="1"/>
  <c r="R57" i="4" s="1"/>
  <c r="S57" i="4" s="1"/>
  <c r="T57" i="4" s="1"/>
  <c r="U57" i="4" s="1"/>
  <c r="I59" i="4"/>
  <c r="J59" i="4" s="1"/>
  <c r="K59" i="4" s="1"/>
  <c r="L59" i="4" s="1"/>
  <c r="M59" i="4" s="1"/>
  <c r="N59" i="4" s="1"/>
  <c r="O59" i="4" s="1"/>
  <c r="P59" i="4" s="1"/>
  <c r="R59" i="4" s="1"/>
  <c r="S59" i="4" s="1"/>
  <c r="T59" i="4" s="1"/>
  <c r="U59" i="4" s="1"/>
  <c r="M248" i="4"/>
  <c r="N248" i="4" s="1"/>
  <c r="O248" i="4" s="1"/>
  <c r="P248" i="4" s="1"/>
  <c r="R248" i="4" s="1"/>
  <c r="S248" i="4" s="1"/>
  <c r="T248" i="4" s="1"/>
  <c r="U248" i="4" s="1"/>
  <c r="M250" i="4"/>
  <c r="N250" i="4" s="1"/>
  <c r="O250" i="4" s="1"/>
  <c r="P250" i="4" s="1"/>
  <c r="R250" i="4" s="1"/>
  <c r="S250" i="4" s="1"/>
  <c r="T250" i="4" s="1"/>
  <c r="U250" i="4" s="1"/>
  <c r="M252" i="4"/>
  <c r="N252" i="4" s="1"/>
  <c r="O252" i="4" s="1"/>
  <c r="P252" i="4" s="1"/>
  <c r="R252" i="4" s="1"/>
  <c r="S252" i="4" s="1"/>
  <c r="T252" i="4" s="1"/>
  <c r="U252" i="4" s="1"/>
  <c r="M254" i="4"/>
  <c r="N254" i="4" s="1"/>
  <c r="O254" i="4" s="1"/>
  <c r="P254" i="4" s="1"/>
  <c r="R254" i="4" s="1"/>
  <c r="S254" i="4" s="1"/>
  <c r="T254" i="4" s="1"/>
  <c r="U254" i="4" s="1"/>
  <c r="M256" i="4"/>
  <c r="N256" i="4" s="1"/>
  <c r="O256" i="4" s="1"/>
  <c r="P256" i="4" s="1"/>
  <c r="R256" i="4" s="1"/>
  <c r="S256" i="4" s="1"/>
  <c r="T256" i="4" s="1"/>
  <c r="U256" i="4" s="1"/>
  <c r="M258" i="4"/>
  <c r="N258" i="4" s="1"/>
  <c r="O258" i="4" s="1"/>
  <c r="P258" i="4" s="1"/>
  <c r="R258" i="4" s="1"/>
  <c r="S258" i="4" s="1"/>
  <c r="T258" i="4" s="1"/>
  <c r="U258" i="4" s="1"/>
  <c r="M262" i="4"/>
  <c r="N262" i="4" s="1"/>
  <c r="O262" i="4" s="1"/>
  <c r="P262" i="4" s="1"/>
  <c r="R262" i="4" s="1"/>
  <c r="S262" i="4" s="1"/>
  <c r="T262" i="4" s="1"/>
  <c r="U262" i="4" s="1"/>
  <c r="M266" i="4"/>
  <c r="N266" i="4" s="1"/>
  <c r="O266" i="4" s="1"/>
  <c r="P266" i="4" s="1"/>
  <c r="R266" i="4" s="1"/>
  <c r="S266" i="4" s="1"/>
  <c r="T266" i="4" s="1"/>
  <c r="U266" i="4" s="1"/>
  <c r="M308" i="4"/>
  <c r="N308" i="4" s="1"/>
  <c r="O308" i="4" s="1"/>
  <c r="P308" i="4" s="1"/>
  <c r="R308" i="4" s="1"/>
  <c r="S308" i="4" s="1"/>
  <c r="T308" i="4" s="1"/>
  <c r="U308" i="4" s="1"/>
  <c r="M310" i="4"/>
  <c r="N310" i="4" s="1"/>
  <c r="O310" i="4" s="1"/>
  <c r="P310" i="4" s="1"/>
  <c r="R310" i="4" s="1"/>
  <c r="S310" i="4" s="1"/>
  <c r="T310" i="4" s="1"/>
  <c r="U310" i="4" s="1"/>
  <c r="M314" i="4"/>
  <c r="N314" i="4" s="1"/>
  <c r="O314" i="4" s="1"/>
  <c r="P314" i="4" s="1"/>
  <c r="R314" i="4" s="1"/>
  <c r="S314" i="4" s="1"/>
  <c r="T314" i="4" s="1"/>
  <c r="U314" i="4" s="1"/>
  <c r="M326" i="4"/>
  <c r="N326" i="4" s="1"/>
  <c r="O326" i="4" s="1"/>
  <c r="P326" i="4" s="1"/>
  <c r="R326" i="4" s="1"/>
  <c r="S326" i="4" s="1"/>
  <c r="T326" i="4" s="1"/>
  <c r="U326" i="4" s="1"/>
  <c r="M330" i="4"/>
  <c r="N330" i="4" s="1"/>
  <c r="O330" i="4" s="1"/>
  <c r="P330" i="4" s="1"/>
  <c r="R330" i="4" s="1"/>
  <c r="S330" i="4" s="1"/>
  <c r="T330" i="4" s="1"/>
  <c r="U330" i="4" s="1"/>
  <c r="M364" i="4"/>
  <c r="N364" i="4" s="1"/>
  <c r="O364" i="4" s="1"/>
  <c r="P364" i="4" s="1"/>
  <c r="R364" i="4" s="1"/>
  <c r="S364" i="4" s="1"/>
  <c r="T364" i="4" s="1"/>
  <c r="U364" i="4" s="1"/>
  <c r="M366" i="4"/>
  <c r="N366" i="4" s="1"/>
  <c r="O366" i="4" s="1"/>
  <c r="P366" i="4" s="1"/>
  <c r="R366" i="4" s="1"/>
  <c r="S366" i="4" s="1"/>
  <c r="T366" i="4" s="1"/>
  <c r="U366" i="4" s="1"/>
  <c r="M368" i="4"/>
  <c r="N368" i="4" s="1"/>
  <c r="O368" i="4" s="1"/>
  <c r="P368" i="4" s="1"/>
  <c r="R368" i="4" s="1"/>
  <c r="S368" i="4" s="1"/>
  <c r="T368" i="4" s="1"/>
  <c r="U368" i="4" s="1"/>
  <c r="M370" i="4"/>
  <c r="N370" i="4" s="1"/>
  <c r="O370" i="4" s="1"/>
  <c r="P370" i="4" s="1"/>
  <c r="R370" i="4" s="1"/>
  <c r="S370" i="4" s="1"/>
  <c r="T370" i="4" s="1"/>
  <c r="U370" i="4" s="1"/>
  <c r="M372" i="4"/>
  <c r="N372" i="4" s="1"/>
  <c r="O372" i="4" s="1"/>
  <c r="P372" i="4" s="1"/>
  <c r="R372" i="4" s="1"/>
  <c r="S372" i="4" s="1"/>
  <c r="T372" i="4" s="1"/>
  <c r="U372" i="4" s="1"/>
  <c r="M374" i="4"/>
  <c r="N374" i="4" s="1"/>
  <c r="O374" i="4" s="1"/>
  <c r="P374" i="4" s="1"/>
  <c r="R374" i="4" s="1"/>
  <c r="S374" i="4" s="1"/>
  <c r="T374" i="4" s="1"/>
  <c r="U374" i="4" s="1"/>
  <c r="M376" i="4"/>
  <c r="N376" i="4" s="1"/>
  <c r="O376" i="4" s="1"/>
  <c r="P376" i="4" s="1"/>
  <c r="R376" i="4" s="1"/>
  <c r="S376" i="4" s="1"/>
  <c r="T376" i="4" s="1"/>
  <c r="U376" i="4" s="1"/>
  <c r="M378" i="4"/>
  <c r="N378" i="4" s="1"/>
  <c r="O378" i="4" s="1"/>
  <c r="P378" i="4" s="1"/>
  <c r="R378" i="4" s="1"/>
  <c r="S378" i="4" s="1"/>
  <c r="T378" i="4" s="1"/>
  <c r="U378" i="4" s="1"/>
  <c r="M380" i="4"/>
  <c r="N380" i="4" s="1"/>
  <c r="O380" i="4" s="1"/>
  <c r="P380" i="4" s="1"/>
  <c r="R380" i="4" s="1"/>
  <c r="S380" i="4" s="1"/>
  <c r="T380" i="4" s="1"/>
  <c r="U380" i="4" s="1"/>
  <c r="M382" i="4"/>
  <c r="N382" i="4" s="1"/>
  <c r="O382" i="4" s="1"/>
  <c r="P382" i="4" s="1"/>
  <c r="R382" i="4" s="1"/>
  <c r="S382" i="4" s="1"/>
  <c r="T382" i="4" s="1"/>
  <c r="U382" i="4" s="1"/>
  <c r="M384" i="4"/>
  <c r="N384" i="4" s="1"/>
  <c r="O384" i="4" s="1"/>
  <c r="P384" i="4" s="1"/>
  <c r="R384" i="4" s="1"/>
  <c r="S384" i="4" s="1"/>
  <c r="T384" i="4" s="1"/>
  <c r="U384" i="4" s="1"/>
  <c r="M386" i="4"/>
  <c r="N386" i="4" s="1"/>
  <c r="O386" i="4" s="1"/>
  <c r="P386" i="4" s="1"/>
  <c r="R386" i="4" s="1"/>
  <c r="S386" i="4" s="1"/>
  <c r="T386" i="4" s="1"/>
  <c r="U386" i="4" s="1"/>
  <c r="M388" i="4"/>
  <c r="N388" i="4" s="1"/>
  <c r="O388" i="4" s="1"/>
  <c r="P388" i="4" s="1"/>
  <c r="R388" i="4" s="1"/>
  <c r="S388" i="4" s="1"/>
  <c r="T388" i="4" s="1"/>
  <c r="U388" i="4" s="1"/>
  <c r="M390" i="4"/>
  <c r="N390" i="4" s="1"/>
  <c r="O390" i="4" s="1"/>
  <c r="P390" i="4" s="1"/>
  <c r="R390" i="4" s="1"/>
  <c r="S390" i="4" s="1"/>
  <c r="T390" i="4" s="1"/>
  <c r="U390" i="4" s="1"/>
  <c r="M392" i="4"/>
  <c r="N392" i="4" s="1"/>
  <c r="O392" i="4" s="1"/>
  <c r="P392" i="4" s="1"/>
  <c r="R392" i="4" s="1"/>
  <c r="S392" i="4" s="1"/>
  <c r="T392" i="4" s="1"/>
  <c r="U392" i="4" s="1"/>
  <c r="M394" i="4"/>
  <c r="N394" i="4" s="1"/>
  <c r="O394" i="4" s="1"/>
  <c r="P394" i="4" s="1"/>
  <c r="R394" i="4" s="1"/>
  <c r="S394" i="4" s="1"/>
  <c r="T394" i="4" s="1"/>
  <c r="U394" i="4" s="1"/>
  <c r="M396" i="4"/>
  <c r="N396" i="4" s="1"/>
  <c r="O396" i="4" s="1"/>
  <c r="P396" i="4" s="1"/>
  <c r="R396" i="4" s="1"/>
  <c r="S396" i="4" s="1"/>
  <c r="T396" i="4" s="1"/>
  <c r="U396" i="4" s="1"/>
  <c r="M398" i="4"/>
  <c r="N398" i="4" s="1"/>
  <c r="O398" i="4" s="1"/>
  <c r="P398" i="4" s="1"/>
  <c r="R398" i="4" s="1"/>
  <c r="S398" i="4" s="1"/>
  <c r="T398" i="4" s="1"/>
  <c r="U398" i="4" s="1"/>
  <c r="M501" i="4"/>
  <c r="N501" i="4" s="1"/>
  <c r="O501" i="4" s="1"/>
  <c r="P501" i="4" s="1"/>
  <c r="R501" i="4" s="1"/>
  <c r="S501" i="4" s="1"/>
  <c r="T501" i="4" s="1"/>
  <c r="U501" i="4" s="1"/>
  <c r="M551" i="4"/>
  <c r="N551" i="4" s="1"/>
  <c r="O551" i="4" s="1"/>
  <c r="P551" i="4" s="1"/>
  <c r="R551" i="4" s="1"/>
  <c r="S551" i="4" s="1"/>
  <c r="T551" i="4" s="1"/>
  <c r="U551" i="4" s="1"/>
  <c r="M555" i="4"/>
  <c r="N555" i="4" s="1"/>
  <c r="O555" i="4" s="1"/>
  <c r="P555" i="4" s="1"/>
  <c r="R555" i="4" s="1"/>
  <c r="S555" i="4" s="1"/>
  <c r="T555" i="4" s="1"/>
  <c r="U555" i="4" s="1"/>
  <c r="M562" i="4"/>
  <c r="N562" i="4" s="1"/>
  <c r="O562" i="4" s="1"/>
  <c r="P562" i="4" s="1"/>
  <c r="R562" i="4" s="1"/>
  <c r="S562" i="4" s="1"/>
  <c r="T562" i="4" s="1"/>
  <c r="U562" i="4" s="1"/>
  <c r="M566" i="4"/>
  <c r="N566" i="4" s="1"/>
  <c r="O566" i="4" s="1"/>
  <c r="P566" i="4" s="1"/>
  <c r="R566" i="4" s="1"/>
  <c r="S566" i="4" s="1"/>
  <c r="T566" i="4" s="1"/>
  <c r="U566" i="4" s="1"/>
  <c r="M568" i="4"/>
  <c r="N568" i="4" s="1"/>
  <c r="O568" i="4" s="1"/>
  <c r="P568" i="4" s="1"/>
  <c r="R568" i="4" s="1"/>
  <c r="S568" i="4" s="1"/>
  <c r="T568" i="4" s="1"/>
  <c r="U568" i="4" s="1"/>
  <c r="M570" i="4"/>
  <c r="N570" i="4" s="1"/>
  <c r="O570" i="4" s="1"/>
  <c r="P570" i="4" s="1"/>
  <c r="R570" i="4" s="1"/>
  <c r="S570" i="4" s="1"/>
  <c r="T570" i="4" s="1"/>
  <c r="U570" i="4" s="1"/>
  <c r="M574" i="4"/>
  <c r="N574" i="4" s="1"/>
  <c r="O574" i="4" s="1"/>
  <c r="P574" i="4" s="1"/>
  <c r="R574" i="4" s="1"/>
  <c r="S574" i="4" s="1"/>
  <c r="T574" i="4" s="1"/>
  <c r="U574" i="4" s="1"/>
  <c r="M577" i="4"/>
  <c r="N577" i="4" s="1"/>
  <c r="O577" i="4" s="1"/>
  <c r="P577" i="4" s="1"/>
  <c r="R577" i="4" s="1"/>
  <c r="S577" i="4" s="1"/>
  <c r="T577" i="4" s="1"/>
  <c r="U577" i="4" s="1"/>
  <c r="M579" i="4"/>
  <c r="N579" i="4" s="1"/>
  <c r="O579" i="4" s="1"/>
  <c r="P579" i="4" s="1"/>
  <c r="R579" i="4" s="1"/>
  <c r="S579" i="4" s="1"/>
  <c r="T579" i="4" s="1"/>
  <c r="U579" i="4" s="1"/>
  <c r="M581" i="4"/>
  <c r="N581" i="4" s="1"/>
  <c r="O581" i="4" s="1"/>
  <c r="P581" i="4" s="1"/>
  <c r="R581" i="4" s="1"/>
  <c r="S581" i="4" s="1"/>
  <c r="T581" i="4" s="1"/>
  <c r="U581" i="4" s="1"/>
  <c r="M583" i="4"/>
  <c r="N583" i="4" s="1"/>
  <c r="O583" i="4" s="1"/>
  <c r="P583" i="4" s="1"/>
  <c r="R583" i="4" s="1"/>
  <c r="S583" i="4" s="1"/>
  <c r="T583" i="4" s="1"/>
  <c r="U583" i="4" s="1"/>
  <c r="M587" i="4"/>
  <c r="N587" i="4" s="1"/>
  <c r="O587" i="4" s="1"/>
  <c r="P587" i="4" s="1"/>
  <c r="R587" i="4" s="1"/>
  <c r="S587" i="4" s="1"/>
  <c r="T587" i="4" s="1"/>
  <c r="U587" i="4" s="1"/>
  <c r="M589" i="4"/>
  <c r="N589" i="4" s="1"/>
  <c r="O589" i="4" s="1"/>
  <c r="P589" i="4" s="1"/>
  <c r="R589" i="4" s="1"/>
  <c r="S589" i="4" s="1"/>
  <c r="T589" i="4" s="1"/>
  <c r="U589" i="4" s="1"/>
  <c r="M591" i="4"/>
  <c r="N591" i="4" s="1"/>
  <c r="O591" i="4" s="1"/>
  <c r="P591" i="4" s="1"/>
  <c r="R591" i="4" s="1"/>
  <c r="S591" i="4" s="1"/>
  <c r="T591" i="4" s="1"/>
  <c r="U591" i="4" s="1"/>
  <c r="M593" i="4"/>
  <c r="N593" i="4" s="1"/>
  <c r="O593" i="4" s="1"/>
  <c r="P593" i="4" s="1"/>
  <c r="R593" i="4" s="1"/>
  <c r="S593" i="4" s="1"/>
  <c r="T593" i="4" s="1"/>
  <c r="U593" i="4" s="1"/>
  <c r="M595" i="4"/>
  <c r="N595" i="4" s="1"/>
  <c r="O595" i="4" s="1"/>
  <c r="P595" i="4" s="1"/>
  <c r="R595" i="4" s="1"/>
  <c r="S595" i="4" s="1"/>
  <c r="T595" i="4" s="1"/>
  <c r="U595" i="4" s="1"/>
  <c r="M597" i="4"/>
  <c r="N597" i="4" s="1"/>
  <c r="O597" i="4" s="1"/>
  <c r="P597" i="4" s="1"/>
  <c r="R597" i="4" s="1"/>
  <c r="S597" i="4" s="1"/>
  <c r="T597" i="4" s="1"/>
  <c r="U597" i="4" s="1"/>
  <c r="N603" i="4"/>
  <c r="O603" i="4" s="1"/>
  <c r="P603" i="4" s="1"/>
  <c r="R603" i="4" s="1"/>
  <c r="S603" i="4" s="1"/>
  <c r="T603" i="4" s="1"/>
  <c r="U603" i="4" s="1"/>
  <c r="N605" i="4"/>
  <c r="O605" i="4" s="1"/>
  <c r="P605" i="4" s="1"/>
  <c r="R605" i="4" s="1"/>
  <c r="S605" i="4" s="1"/>
  <c r="T605" i="4" s="1"/>
  <c r="U605" i="4" s="1"/>
  <c r="N607" i="4"/>
  <c r="O607" i="4" s="1"/>
  <c r="P607" i="4" s="1"/>
  <c r="R607" i="4" s="1"/>
  <c r="S607" i="4" s="1"/>
  <c r="T607" i="4" s="1"/>
  <c r="U607" i="4" s="1"/>
  <c r="N609" i="4"/>
  <c r="O609" i="4" s="1"/>
  <c r="P609" i="4" s="1"/>
  <c r="R609" i="4" s="1"/>
  <c r="S609" i="4" s="1"/>
  <c r="T609" i="4" s="1"/>
  <c r="U609" i="4" s="1"/>
  <c r="N611" i="4"/>
  <c r="O611" i="4" s="1"/>
  <c r="P611" i="4" s="1"/>
  <c r="R611" i="4" s="1"/>
  <c r="S611" i="4" s="1"/>
  <c r="T611" i="4" s="1"/>
  <c r="U611" i="4" s="1"/>
  <c r="N613" i="4"/>
  <c r="O613" i="4" s="1"/>
  <c r="P613" i="4" s="1"/>
  <c r="R613" i="4" s="1"/>
  <c r="S613" i="4" s="1"/>
  <c r="T613" i="4" s="1"/>
  <c r="U613" i="4" s="1"/>
  <c r="N615" i="4"/>
  <c r="O615" i="4" s="1"/>
  <c r="P615" i="4" s="1"/>
  <c r="R615" i="4" s="1"/>
  <c r="S615" i="4" s="1"/>
  <c r="T615" i="4" s="1"/>
  <c r="U615" i="4" s="1"/>
  <c r="N617" i="4"/>
  <c r="O617" i="4" s="1"/>
  <c r="P617" i="4" s="1"/>
  <c r="R617" i="4" s="1"/>
  <c r="S617" i="4" s="1"/>
  <c r="T617" i="4" s="1"/>
  <c r="U617" i="4" s="1"/>
  <c r="N619" i="4"/>
  <c r="O619" i="4" s="1"/>
  <c r="P619" i="4" s="1"/>
  <c r="R619" i="4" s="1"/>
  <c r="S619" i="4" s="1"/>
  <c r="T619" i="4" s="1"/>
  <c r="U619" i="4" s="1"/>
  <c r="M13" i="4"/>
  <c r="R95" i="4" l="1"/>
  <c r="S95" i="4" s="1"/>
  <c r="T95" i="4" s="1"/>
  <c r="U95" i="4" s="1"/>
  <c r="R111" i="4"/>
  <c r="S111" i="4" s="1"/>
  <c r="T111" i="4" s="1"/>
  <c r="U111" i="4" s="1"/>
  <c r="R173" i="4"/>
  <c r="S173" i="4" s="1"/>
  <c r="T173" i="4" s="1"/>
  <c r="U173" i="4" s="1"/>
  <c r="R91" i="4"/>
  <c r="S91" i="4" s="1"/>
  <c r="T91" i="4" s="1"/>
  <c r="U91" i="4" s="1"/>
  <c r="R145" i="4"/>
  <c r="S145" i="4" s="1"/>
  <c r="T145" i="4" s="1"/>
  <c r="U145" i="4" s="1"/>
  <c r="R179" i="4"/>
  <c r="S179" i="4" s="1"/>
  <c r="T179" i="4" s="1"/>
  <c r="U179" i="4" s="1"/>
  <c r="R167" i="4"/>
  <c r="S167" i="4" s="1"/>
  <c r="T167" i="4" s="1"/>
  <c r="U167" i="4" s="1"/>
  <c r="R141" i="4"/>
  <c r="S141" i="4" s="1"/>
  <c r="T141" i="4" s="1"/>
  <c r="U141" i="4" s="1"/>
  <c r="R103" i="4"/>
  <c r="S103" i="4" s="1"/>
  <c r="T103" i="4" s="1"/>
  <c r="U103" i="4" s="1"/>
  <c r="R105" i="4"/>
  <c r="S105" i="4" s="1"/>
  <c r="T105" i="4" s="1"/>
  <c r="U105" i="4" s="1"/>
  <c r="R99" i="4"/>
  <c r="S99" i="4" s="1"/>
  <c r="T99" i="4" s="1"/>
  <c r="U99" i="4" s="1"/>
  <c r="R85" i="4"/>
  <c r="S85" i="4" s="1"/>
  <c r="T85" i="4" s="1"/>
  <c r="U85" i="4" s="1"/>
  <c r="R107" i="4"/>
  <c r="S107" i="4" s="1"/>
  <c r="T107" i="4" s="1"/>
  <c r="U107" i="4" s="1"/>
  <c r="R123" i="4"/>
  <c r="S123" i="4" s="1"/>
  <c r="T123" i="4" s="1"/>
  <c r="U123" i="4" s="1"/>
  <c r="R113" i="4"/>
  <c r="S113" i="4" s="1"/>
  <c r="T113" i="4" s="1"/>
  <c r="U113" i="4" s="1"/>
  <c r="R133" i="4"/>
  <c r="S133" i="4" s="1"/>
  <c r="T133" i="4" s="1"/>
  <c r="U133" i="4" s="1"/>
  <c r="R153" i="4"/>
  <c r="S153" i="4" s="1"/>
  <c r="T153" i="4" s="1"/>
  <c r="U153" i="4" s="1"/>
  <c r="R165" i="4"/>
  <c r="S165" i="4" s="1"/>
  <c r="T165" i="4" s="1"/>
  <c r="U165" i="4" s="1"/>
  <c r="R181" i="4"/>
  <c r="S181" i="4" s="1"/>
  <c r="T181" i="4" s="1"/>
  <c r="U181" i="4" s="1"/>
  <c r="R157" i="4"/>
  <c r="S157" i="4" s="1"/>
  <c r="T157" i="4" s="1"/>
  <c r="U157" i="4" s="1"/>
  <c r="R119" i="4"/>
  <c r="S119" i="4" s="1"/>
  <c r="T119" i="4" s="1"/>
  <c r="U119" i="4" s="1"/>
  <c r="R149" i="4"/>
  <c r="S149" i="4" s="1"/>
  <c r="T149" i="4" s="1"/>
  <c r="U149" i="4" s="1"/>
  <c r="R97" i="4"/>
  <c r="S97" i="4" s="1"/>
  <c r="T97" i="4" s="1"/>
  <c r="U97" i="4" s="1"/>
  <c r="R163" i="4"/>
  <c r="S163" i="4" s="1"/>
  <c r="T163" i="4" s="1"/>
  <c r="U163" i="4" s="1"/>
  <c r="R93" i="4"/>
  <c r="S93" i="4" s="1"/>
  <c r="T93" i="4" s="1"/>
  <c r="U93" i="4" s="1"/>
  <c r="R101" i="4"/>
  <c r="S101" i="4" s="1"/>
  <c r="T101" i="4" s="1"/>
  <c r="U101" i="4" s="1"/>
  <c r="R79" i="4"/>
  <c r="S79" i="4" s="1"/>
  <c r="T79" i="4" s="1"/>
  <c r="U79" i="4" s="1"/>
  <c r="R87" i="4"/>
  <c r="S87" i="4" s="1"/>
  <c r="T87" i="4" s="1"/>
  <c r="U87" i="4" s="1"/>
  <c r="R109" i="4"/>
  <c r="S109" i="4" s="1"/>
  <c r="T109" i="4" s="1"/>
  <c r="U109" i="4" s="1"/>
  <c r="R125" i="4"/>
  <c r="S125" i="4" s="1"/>
  <c r="T125" i="4" s="1"/>
  <c r="U125" i="4" s="1"/>
  <c r="R117" i="4"/>
  <c r="S117" i="4" s="1"/>
  <c r="T117" i="4" s="1"/>
  <c r="U117" i="4" s="1"/>
  <c r="R135" i="4"/>
  <c r="S135" i="4" s="1"/>
  <c r="T135" i="4" s="1"/>
  <c r="U135" i="4" s="1"/>
  <c r="R147" i="4"/>
  <c r="S147" i="4" s="1"/>
  <c r="T147" i="4" s="1"/>
  <c r="U147" i="4" s="1"/>
  <c r="R155" i="4"/>
  <c r="S155" i="4" s="1"/>
  <c r="T155" i="4" s="1"/>
  <c r="U155" i="4" s="1"/>
  <c r="R169" i="4"/>
  <c r="S169" i="4" s="1"/>
  <c r="T169" i="4" s="1"/>
  <c r="U169" i="4" s="1"/>
  <c r="R171" i="4"/>
  <c r="S171" i="4" s="1"/>
  <c r="T171" i="4" s="1"/>
  <c r="U171" i="4" s="1"/>
  <c r="R115" i="4"/>
  <c r="S115" i="4" s="1"/>
  <c r="T115" i="4" s="1"/>
  <c r="U115" i="4" s="1"/>
  <c r="R177" i="4"/>
  <c r="S177" i="4" s="1"/>
  <c r="T177" i="4" s="1"/>
  <c r="U177" i="4" s="1"/>
  <c r="R175" i="4"/>
  <c r="S175" i="4" s="1"/>
  <c r="T175" i="4" s="1"/>
  <c r="U175" i="4" s="1"/>
  <c r="R89" i="4"/>
  <c r="S89" i="4" s="1"/>
  <c r="T89" i="4" s="1"/>
  <c r="U89" i="4" s="1"/>
  <c r="R121" i="4"/>
  <c r="S121" i="4" s="1"/>
  <c r="T121" i="4" s="1"/>
  <c r="U121" i="4" s="1"/>
  <c r="R159" i="4"/>
  <c r="S159" i="4" s="1"/>
  <c r="T159" i="4" s="1"/>
  <c r="U159" i="4" s="1"/>
  <c r="R81" i="4"/>
  <c r="S81" i="4" s="1"/>
  <c r="T81" i="4" s="1"/>
  <c r="U81" i="4" s="1"/>
  <c r="J77" i="4"/>
  <c r="K77" i="4" s="1"/>
  <c r="L77" i="4" s="1"/>
  <c r="M77" i="4" s="1"/>
  <c r="N77" i="4" s="1"/>
  <c r="O77" i="4" s="1"/>
  <c r="P77" i="4" s="1"/>
  <c r="R131" i="4"/>
  <c r="S131" i="4" s="1"/>
  <c r="T131" i="4" s="1"/>
  <c r="U131" i="4" s="1"/>
  <c r="R143" i="4"/>
  <c r="S143" i="4" s="1"/>
  <c r="T143" i="4" s="1"/>
  <c r="U143" i="4" s="1"/>
  <c r="R151" i="4"/>
  <c r="S151" i="4" s="1"/>
  <c r="T151" i="4" s="1"/>
  <c r="U151" i="4" s="1"/>
  <c r="R161" i="4"/>
  <c r="S161" i="4" s="1"/>
  <c r="T161" i="4" s="1"/>
  <c r="U161" i="4" s="1"/>
  <c r="R73" i="4"/>
  <c r="S73" i="4" s="1"/>
  <c r="T73" i="4" s="1"/>
  <c r="U73" i="4" s="1"/>
  <c r="R75" i="4"/>
  <c r="S75" i="4" s="1"/>
  <c r="T75" i="4" s="1"/>
  <c r="U75" i="4" s="1"/>
  <c r="R83" i="4"/>
  <c r="S83" i="4" s="1"/>
  <c r="T83" i="4" s="1"/>
  <c r="U83" i="4" s="1"/>
  <c r="N207" i="4"/>
  <c r="O207" i="4" s="1"/>
  <c r="P207" i="4" s="1"/>
  <c r="R207" i="4" s="1"/>
  <c r="S207" i="4" s="1"/>
  <c r="T207" i="4" s="1"/>
  <c r="U207" i="4" s="1"/>
  <c r="T49" i="4"/>
  <c r="U49" i="4" s="1"/>
  <c r="M21" i="4"/>
  <c r="N21" i="4" s="1"/>
  <c r="O21" i="4" s="1"/>
  <c r="P21" i="4" s="1"/>
  <c r="R21" i="4" s="1"/>
  <c r="S21" i="4" s="1"/>
  <c r="T21" i="4" s="1"/>
  <c r="R77" i="4" l="1"/>
  <c r="S77" i="4" s="1"/>
  <c r="T77" i="4" s="1"/>
  <c r="U77" i="4" s="1"/>
  <c r="U21" i="4"/>
  <c r="V21" i="4" s="1"/>
  <c r="W21" i="4" s="1"/>
  <c r="I13" i="4"/>
  <c r="J13" i="4" s="1"/>
  <c r="K13" i="4" s="1"/>
  <c r="N13" i="4" l="1"/>
  <c r="O13" i="4" s="1"/>
  <c r="P13" i="4" s="1"/>
  <c r="R13" i="4" s="1"/>
  <c r="S13" i="4" s="1"/>
  <c r="T13" i="4" s="1"/>
  <c r="U13" i="4" s="1"/>
  <c r="X39" i="3" l="1"/>
  <c r="Y39" i="3" s="1"/>
  <c r="Z39" i="3" s="1"/>
  <c r="X37" i="3"/>
  <c r="Y37" i="3" s="1"/>
  <c r="Z37" i="3" s="1"/>
  <c r="X35" i="3"/>
  <c r="Y35" i="3" s="1"/>
  <c r="Z35" i="3" s="1"/>
  <c r="X23" i="3"/>
  <c r="Y23" i="3" s="1"/>
  <c r="Z23" i="3" s="1"/>
  <c r="X15" i="3" l="1"/>
  <c r="Y15" i="3" s="1"/>
  <c r="Z15" i="3" s="1"/>
  <c r="U56" i="3" l="1"/>
  <c r="I19" i="4"/>
  <c r="J19" i="4" s="1"/>
  <c r="K19" i="4" s="1"/>
  <c r="L19" i="4" s="1"/>
  <c r="M19" i="4" s="1"/>
  <c r="N19" i="4" s="1"/>
  <c r="O19" i="4" s="1"/>
  <c r="P19" i="4" s="1"/>
  <c r="R19" i="4" s="1"/>
  <c r="S19" i="4" s="1"/>
  <c r="T19" i="4" s="1"/>
  <c r="U19" i="4" s="1"/>
  <c r="V19" i="4" s="1"/>
  <c r="W19" i="4" s="1"/>
</calcChain>
</file>

<file path=xl/sharedStrings.xml><?xml version="1.0" encoding="utf-8"?>
<sst xmlns="http://schemas.openxmlformats.org/spreadsheetml/2006/main" count="1692" uniqueCount="481">
  <si>
    <t>PHASE 3 : CONCLUSION ET NOTIFICATION DU MARCHE</t>
  </si>
  <si>
    <t>IDENTIFICATION DU PROJET/MARCHE</t>
  </si>
  <si>
    <t>Coût Total</t>
  </si>
  <si>
    <t>PLAN DE PASSATION DES MARCHES</t>
  </si>
  <si>
    <t>Approbation du Contrat</t>
  </si>
  <si>
    <t>Date début travaux</t>
  </si>
  <si>
    <t>Code Budget</t>
  </si>
  <si>
    <t>Méthodes de paasation</t>
  </si>
  <si>
    <t xml:space="preserve">N° Appel d'Offres </t>
  </si>
  <si>
    <t>Elaboration du DAO</t>
  </si>
  <si>
    <t xml:space="preserve">Publication  AAO   </t>
  </si>
  <si>
    <t xml:space="preserve">N° AMI </t>
  </si>
  <si>
    <t>PHASE 1 : PROCEDURE DE PRESELECTION</t>
  </si>
  <si>
    <t>Date début Prestations</t>
  </si>
  <si>
    <t>Date limite dépôt Offres</t>
  </si>
  <si>
    <t>Numéro</t>
  </si>
  <si>
    <t>Intitulé du Projet/Marché</t>
  </si>
  <si>
    <t>IDENTIFICATION DU PROJET / MARCHE</t>
  </si>
  <si>
    <t>Prévisions</t>
  </si>
  <si>
    <t>Réalisations</t>
  </si>
  <si>
    <t xml:space="preserve"> Prévisions et Réalisations</t>
  </si>
  <si>
    <t>PHASE 1 : PROCEDURE D'APPEL D'OFFRES</t>
  </si>
  <si>
    <t>PHASE 2 : EVALUATION DES OFFRES</t>
  </si>
  <si>
    <t>Non Objection sur DAO</t>
  </si>
  <si>
    <t>Méthodes de passation</t>
  </si>
  <si>
    <t>Autorité contractante :</t>
  </si>
  <si>
    <t>Exercice budgétaire:</t>
  </si>
  <si>
    <t>Ordonnateur:</t>
  </si>
  <si>
    <t>Journaux  de publication  de référence et site Internet:</t>
  </si>
  <si>
    <t>Autorité approbatrice:</t>
  </si>
  <si>
    <t xml:space="preserve"> </t>
  </si>
  <si>
    <t>Approbation du plan de passation des marchés</t>
  </si>
  <si>
    <t>PTF : Partenaire Technique et Financier</t>
  </si>
  <si>
    <t>TDR : Terme de référence</t>
  </si>
  <si>
    <t>JMP : Journal des Marchés Publics</t>
  </si>
  <si>
    <t>DAO : Dossier d’Appel d’Offres</t>
  </si>
  <si>
    <t>DP : Demande de Proposition</t>
  </si>
  <si>
    <t>CPM : Commission de Passation des Marchés</t>
  </si>
  <si>
    <t xml:space="preserve">ANO : Avis de Non Objection </t>
  </si>
  <si>
    <t>Mode de Passation</t>
  </si>
  <si>
    <t>AOO</t>
  </si>
  <si>
    <t>Appel d'Offres Ouvert</t>
  </si>
  <si>
    <t>AOR</t>
  </si>
  <si>
    <t>Appel d'Offres Restreint</t>
  </si>
  <si>
    <t>RC</t>
  </si>
  <si>
    <t>Reconduction</t>
  </si>
  <si>
    <t>ED</t>
  </si>
  <si>
    <t>Entente Directe</t>
  </si>
  <si>
    <t>CR</t>
  </si>
  <si>
    <t>Consultation Restreinte</t>
  </si>
  <si>
    <t>Code Marché</t>
  </si>
  <si>
    <t>Nature de Marché</t>
  </si>
  <si>
    <t>Délégations de Service Public</t>
  </si>
  <si>
    <t>Fournitures</t>
  </si>
  <si>
    <t>Travaux</t>
  </si>
  <si>
    <t>Prestations intellectuelles</t>
  </si>
  <si>
    <t>Type de Financement</t>
  </si>
  <si>
    <t>BND</t>
  </si>
  <si>
    <t>Budget National et Autres Financements Intérieurs</t>
  </si>
  <si>
    <t>FINEX</t>
  </si>
  <si>
    <t>Financement Extérieur</t>
  </si>
  <si>
    <t>CONJOINT</t>
  </si>
  <si>
    <t>Financement Conjoint</t>
  </si>
  <si>
    <t>Montant du Contrat en GNF</t>
  </si>
  <si>
    <t>Date fin travaux</t>
  </si>
  <si>
    <t>Date de fin des prestations</t>
  </si>
  <si>
    <t>12 j</t>
  </si>
  <si>
    <t>30 ou 45 j</t>
  </si>
  <si>
    <t>15 j</t>
  </si>
  <si>
    <t>3 j</t>
  </si>
  <si>
    <t>12j</t>
  </si>
  <si>
    <t>Signature du marché</t>
  </si>
  <si>
    <t>7 j</t>
  </si>
  <si>
    <t>Autorité Approbatrice</t>
  </si>
  <si>
    <t>Date limite dépôt Offres/ouverture des plis</t>
  </si>
  <si>
    <t>Publication attribution/Notification provisoire</t>
  </si>
  <si>
    <t>mois</t>
  </si>
  <si>
    <t>PHASE 4 : EXECUTION DU MARCHE</t>
  </si>
  <si>
    <t>Enregistrement /Immatriculation du marché</t>
  </si>
  <si>
    <t>Non Objection sur Rap. d'Evaluation</t>
  </si>
  <si>
    <t>Ouverture /Evaluation des offres</t>
  </si>
  <si>
    <t>Préparation TDR et DP</t>
  </si>
  <si>
    <t>Non Objection sur TDR</t>
  </si>
  <si>
    <t xml:space="preserve">Ouverture /Evaluation des MI </t>
  </si>
  <si>
    <t>PHASE 2 : PROCEDURE DE SELECTION</t>
  </si>
  <si>
    <t>Ouverture /Evaluation des propositions techniques</t>
  </si>
  <si>
    <t>Envoi DP aux candidats de la liste restreinte</t>
  </si>
  <si>
    <t>Date limite de dépôt des propoditions (tech et finan)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</si>
  <si>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</si>
  <si>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</si>
  <si>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</si>
  <si>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</si>
  <si>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>Non Objection sur le contrat négocié</t>
  </si>
  <si>
    <t>3 ou 5 j</t>
  </si>
  <si>
    <t>10 j</t>
  </si>
  <si>
    <t>Notification du marché approuvé</t>
  </si>
  <si>
    <t xml:space="preserve"> Négociation et mise en forme du contrat</t>
  </si>
  <si>
    <t>Publication Avis à Manifestation d'Interet (MI)</t>
  </si>
  <si>
    <t>30 ou 45 J</t>
  </si>
  <si>
    <t>3 ou 7 j</t>
  </si>
  <si>
    <t>Mise en forme du projet de contrat</t>
  </si>
  <si>
    <t>Non Objection sur le projet de contrat</t>
  </si>
  <si>
    <t>Non Objection sur le rapport et sur DP</t>
  </si>
  <si>
    <t>15 J</t>
  </si>
  <si>
    <t>MARCHES DE TRAVAUX  SANS PRE QUALIFICATION</t>
  </si>
  <si>
    <t>Publication attribution/ Notification provisoire</t>
  </si>
  <si>
    <t>MARCHES DE PRESTATIONS INTELLECTUELLES</t>
  </si>
  <si>
    <t xml:space="preserve">DC </t>
  </si>
  <si>
    <t xml:space="preserve">Demande de Cotation </t>
  </si>
  <si>
    <t>Bâtiments À Usage Technique(projet de construction du siége et de l'entrepôt de la Direction Générale de la Coordination et du Suivi des Aides )</t>
  </si>
  <si>
    <t>DGCMP</t>
  </si>
  <si>
    <t xml:space="preserve">Bâtiments À Usage Administratif(projet d'appui aux FDES-tout territoire  guineen)
</t>
  </si>
  <si>
    <t>Achats de fournitures et petits matériels bureau (Coopération)</t>
  </si>
  <si>
    <t>Achats de fournitures informatiques (Cabinet)</t>
  </si>
  <si>
    <t>Achats de fournitures informatiques (Coopération)</t>
  </si>
  <si>
    <t>Frais de réunions, conférences (Cabinet)</t>
  </si>
  <si>
    <t>3-1-0-10-00</t>
  </si>
  <si>
    <t>3-1-1-10-00</t>
  </si>
  <si>
    <t>3-1-2-10-00</t>
  </si>
  <si>
    <t>3-1-3-10-00</t>
  </si>
  <si>
    <t>3-1-6-12-00</t>
  </si>
  <si>
    <t>3-3-6-11-00</t>
  </si>
  <si>
    <t>3-7-1-10-00</t>
  </si>
  <si>
    <t>3-7-3-10-00</t>
  </si>
  <si>
    <t>3-8-1-10-00</t>
  </si>
  <si>
    <t>5-1-2-10-00</t>
  </si>
  <si>
    <t>5-1-2-14-00</t>
  </si>
  <si>
    <t>5-1-2-13-00</t>
  </si>
  <si>
    <t>SFQC</t>
  </si>
  <si>
    <t>QC</t>
  </si>
  <si>
    <t>5-1-1-10-01</t>
  </si>
  <si>
    <t>Ministère du Plan, de la Coopération Internationale et du Développement</t>
  </si>
  <si>
    <t xml:space="preserve"> Achats de pré-imprimés Cabinet (Yc Daaf)</t>
  </si>
  <si>
    <t>Achats de pré-imprimés Bureau Technique d'Appui à la Programmation</t>
  </si>
  <si>
    <t>Achats de pré-imprimés Inspection Régionale du Plan de Conakry</t>
  </si>
  <si>
    <t>Achats de pré-imprimés Inspection Régionale du Plan de Boké</t>
  </si>
  <si>
    <t>Achats de pré-imprimés Inspection Régionale du Plan de Faranah</t>
  </si>
  <si>
    <t>Achats de pré-imprimés Inspection Régionale du Plan de Kankan</t>
  </si>
  <si>
    <t>Achats de pré-imprimés Inspection Régionale du Plan de Kindia</t>
  </si>
  <si>
    <t>Achats de pré-imprimés Inspection Régionale du Plan de Labé</t>
  </si>
  <si>
    <t>Achats de pré-imprimés Inspection Régionale du Plan de Mamou</t>
  </si>
  <si>
    <t>Achats de pré-imprimés Inspection Régionale du Plan de N'Zérékoré</t>
  </si>
  <si>
    <t>Achats de pré-imprimés Direction Communale du Plan et du Développement Economique de Dixinn</t>
  </si>
  <si>
    <t>Achats de pré-imprimés Direction Communale du Plan et du Développement Economique de Ratoma</t>
  </si>
  <si>
    <t>Achats de pré-imprimés Direction Préfectorale du Plan et du Développement Economique de Boffa</t>
  </si>
  <si>
    <t>Achats de pré-imprimés Direction Préfectorale du Plan et du Développement Economique de Fria</t>
  </si>
  <si>
    <t>Achats de pré-imprimés Direction Préfectorale du Plan et du Développement Economique de Gaoual</t>
  </si>
  <si>
    <t>Achats de pré-imprimés Direction Préfectorale du Plan et du Développement Economique de Koundara</t>
  </si>
  <si>
    <t>Achats de pré-imprimés Direction Préfectorale du Plan et du Développement Economique de Faranah</t>
  </si>
  <si>
    <t>Achats de pré-imprimés Direction Préfectorale du Plan et du Développement Economique de Dabola</t>
  </si>
  <si>
    <t>Achats de pré-imprimés Direction Préfectorale du Plan et du Développement Economique de Dinguiraye</t>
  </si>
  <si>
    <t>Achats de pré-imprimés Direction Préfectorale du Plan et du Développement Economique de Kissidougou</t>
  </si>
  <si>
    <t>Achats de pré-imprimés Direction Préfectorale du Plan et du Développement Economique de Kankan</t>
  </si>
  <si>
    <t>Achats de pré-imprimés Direction Préfectorale du Plan et du Développement Economique de Kérouané</t>
  </si>
  <si>
    <t>Achats de pré-imprimés Direction Préfectorale du Plan et du Développement Economique de Kouroussa</t>
  </si>
  <si>
    <t>Achats de pré-imprimésDirection Préfectorale du Plan et du Développement Economique de Mandiana</t>
  </si>
  <si>
    <t>Achats de pré-imprimés Direction Préfectorale du Plan et du Développement Economique de Siguiri</t>
  </si>
  <si>
    <t>Achats de pré-imprimés Direction Préfectorale du Plan et du Développement Economique de Kindia</t>
  </si>
  <si>
    <t>Achats de pré-imprimés Direction Préfectorale du Plan et du Développement Economique de Coyah</t>
  </si>
  <si>
    <t>Achats de pré-imprimés Direction Préfectorale du Plan et du Développement Economique de Dubréka</t>
  </si>
  <si>
    <t>Achats de pré-imprimés Direction Préfectorale du Plan et du Développement Economique de Forécariah</t>
  </si>
  <si>
    <t>Achats de pré-imprimés Direction Préfectorale du Plan et du Développement Economique de Télimélé</t>
  </si>
  <si>
    <t>Achats de pré-imprimés Direction Préfectorale du Plan et du Développement Economique de Labé</t>
  </si>
  <si>
    <t>Achats de pré-imprimés Direction Préfectorale du Plan et du Développement Economique de Koubia</t>
  </si>
  <si>
    <t>Achats de pré-imprimésDirection Préfectorale du Plan et du Développement Economique de Lélouma</t>
  </si>
  <si>
    <t>Achats de pré-imprimés- Direction Préfectorale du Plan et du Développement Economique de Mali</t>
  </si>
  <si>
    <t>Achats de pré-imprimés - Direction Préfectorale du Plan et du Développement Economique de Tougué</t>
  </si>
  <si>
    <t>Achats de pré-imprimés - Direction Préfectorale du Plan et du Développement Economique de Mamou</t>
  </si>
  <si>
    <t>Achats de pré-imprimés- Direction Préfectorale du Plan et du Développement Economique de Dalaba</t>
  </si>
  <si>
    <t>Achats de pré-imprimés - Direction Préfectorale du Plan et du Développement Economique de Pita</t>
  </si>
  <si>
    <t>Achats de pré-imprimés - Direction Préfectorale du Plan et du Développement Economique de N'Zérékoré</t>
  </si>
  <si>
    <t>Achats de pré-imprimés- Direction Préfectorale du Plan et du Développement Economique de Beyla</t>
  </si>
  <si>
    <t>Achats de pré-imprimés - Direction Préfectorale du Plan et du Développement Economique de Lola</t>
  </si>
  <si>
    <t>Achats de pré-imprimés- Direction Préfectorale du Plan et du Développement Economique de Macenta</t>
  </si>
  <si>
    <t>Achats de pré-imprimés - Direction Préfectorale du Plan et du Développement Economique de Yomou</t>
  </si>
  <si>
    <t>Achats de documentation- Direction Nationale du Plan et de la Prospective</t>
  </si>
  <si>
    <t>Achats de documentation - Bureau Technique d'Appui à la Programmation</t>
  </si>
  <si>
    <t>Achats de documentation - Inspection Régionale du Plan de Boké</t>
  </si>
  <si>
    <t>Achats de documentation- Inspection Régionale du Plan de Faranah</t>
  </si>
  <si>
    <t>Achats de documentation - Inspection Régionale du Plan de Kankan</t>
  </si>
  <si>
    <t>Achats de documentation - Inspection Régionale du Plan de Kindia</t>
  </si>
  <si>
    <t>Achats de documentation - Inspection Régionale du Plan de Labé</t>
  </si>
  <si>
    <t>Achats de documentation - Inspection Régionale du Plan de Mamou</t>
  </si>
  <si>
    <t>Achats de documentation - Inspection Régionale du Plan de N'Zérékoré</t>
  </si>
  <si>
    <t>Achats de fournitures et petits matériels bureau - Cabinet -Service Centraux</t>
  </si>
  <si>
    <t>Achats de fournitures et petits matériels bureau - Cabinet</t>
  </si>
  <si>
    <t>Achats de fournitures et petits matériels bureau - Cabinet (Yc Daaf)</t>
  </si>
  <si>
    <t>Achats de fournitures et petits matériels bureau - Coopération</t>
  </si>
  <si>
    <t>Achats de fournitures et petits matériels bureau (Direction Nationale de la Population et du Développement)</t>
  </si>
  <si>
    <t>Achats de fournitures et petits matériels bureau (Direction Nationale du Plan et de la Prospective)</t>
  </si>
  <si>
    <t>Achats de fournitures informatiques (Appui au Dividende Démographique)</t>
  </si>
  <si>
    <t>Achats de fournitures informatiques (Schémas Régionaux d'Aménagement)</t>
  </si>
  <si>
    <t>Achats de fournitures informatiques (Inspection Régionale du Plan de Conakry)</t>
  </si>
  <si>
    <t>Achats de fournitures informatiques ( Bureau Technique d'Appui à la Programmation)</t>
  </si>
  <si>
    <t>Achats de fournitures informatiques (Direction Générale de la Coordination et du Suivi des Aides)</t>
  </si>
  <si>
    <t>Achats de fournitures informatiques (Direction Nationale des Organisations Internationales)</t>
  </si>
  <si>
    <t>Achats de fournitures informatiques (Direction Nationale de la Population et du Développement)</t>
  </si>
  <si>
    <t>Achats de fournitures informatiques (Direction Nationale du Plan et de la Prospective)</t>
  </si>
  <si>
    <t>Achats de produits nettoyage locaux ( Cabinet -Service Centraux)</t>
  </si>
  <si>
    <t>Frais nettoyage locaux ( Cabinet -Service Centraux)</t>
  </si>
  <si>
    <t>Frais nettoyage locaux ( Cabinet)</t>
  </si>
  <si>
    <t>Frais nettoyage locaux ( Bureau d'Appui à la Coopération avec l'Union Européenne)</t>
  </si>
  <si>
    <t>Location de bâtiments à usage administratif (Projet de Mobilisation des Ressources Internes et à la Formalisation des Entreprises (PAMORIFE) )</t>
  </si>
  <si>
    <t>Location de bâtiments à usage administratif ( Bureau d'Appui à la Coopération avec l'Union Européenne )</t>
  </si>
  <si>
    <t>Location de bâtiments à usage administratif ( Projet Harmonisation et Amélioration des Statistiques en Afrique de l'Ouest (PHASAOC) )</t>
  </si>
  <si>
    <t>3-3-0-10-00</t>
  </si>
  <si>
    <t>3-3-3-00-00</t>
  </si>
  <si>
    <t>3-3-4-10-00</t>
  </si>
  <si>
    <t>Information - communication (Cabinet -Service Centraux)</t>
  </si>
  <si>
    <t>Information - communication ( Cabinet)</t>
  </si>
  <si>
    <t>3-3-5-10-00</t>
  </si>
  <si>
    <t>Assistance technique ( Projet de Mobilisation des Ressources Internes et à la Formalisation des Entreprises (PAMORIFE))</t>
  </si>
  <si>
    <t>3-3-6-10-00</t>
  </si>
  <si>
    <t>Frais de réunions, conférences ( Inspection Régionale du Plan de Mamou)</t>
  </si>
  <si>
    <t>Frais de formations,séminaires et stages ( Appui au Dividende Démographique</t>
  </si>
  <si>
    <t>Frais de formations,séminaires et stages (Projet Harmonisation et Amélioration des Statistiques en Afrique de l'Ouest (PHASAOC)</t>
  </si>
  <si>
    <t>Frais de formations,séminaires et stages ( Opérationnalisation de la Politique Nationale de la Coopération</t>
  </si>
  <si>
    <t>Frais de réunions, conférences (Cabinet -Service Centraux)</t>
  </si>
  <si>
    <t>Frais de formations,séminaires et stages ( Projet de Mobilisation des Ressources Internes et à la Formalisation des Entreprises (PAMORIFE)</t>
  </si>
  <si>
    <t>3-3-7-11-00</t>
  </si>
  <si>
    <t>Achats de carburant pour véhicules et engins ( Direction Nationale du Plan et de la Prospective)</t>
  </si>
  <si>
    <t>Achats de carburant pour véhicules et engins ( Direction Nationale de la Population et du Développement)</t>
  </si>
  <si>
    <t>Achats de carburant pour véhicules et engins ( Coopération)</t>
  </si>
  <si>
    <t>Achats de carburant pour véhicules et engins (Direction Nationale des Organisations Internationales)</t>
  </si>
  <si>
    <t>Achats de carburant pour véhicules et engins (Direction Générale de la Coordination et du Suivi des Aides)</t>
  </si>
  <si>
    <t>Achats de carburant pour véhicules et engins (Bureau Technique d'Appui à la Programmation)</t>
  </si>
  <si>
    <t>Achats de carburant pour véhicules et engins (Bureau d'Appui à la Coopération avec l'Union Européenne)</t>
  </si>
  <si>
    <t>Achats de carburant pour véhicules et engins ( Inspection Régionale du Plan de Conakry)</t>
  </si>
  <si>
    <t>Achats de carburant pour véhicules et engins (Inspection Régionale du Plan de Boké)</t>
  </si>
  <si>
    <t>Achats de carburant pour véhicules et engins ( Inspection Régionale du Plan de Faranah)</t>
  </si>
  <si>
    <t>Achats de carburant pour véhicules et engins (Inspection Régionale du Plan de Kankan)</t>
  </si>
  <si>
    <t>Achats de carburant pour véhicules et engins (Inspection Régionale du Plan de Kindia)</t>
  </si>
  <si>
    <t>Achats de carburant pour véhicules et engins (Inspection Régionale du Plan de Labé)</t>
  </si>
  <si>
    <t>Achats de carburant pour véhicules et engins (Inspection Régionale du Plan de Mamou)</t>
  </si>
  <si>
    <t>Achats de carburant pour véhicules et engins (Inspection Régionale du Plan de N'Zérékoré)</t>
  </si>
  <si>
    <t>Achats de carburant pour véhicules et engins (Direction Communale du Plan et du Developpement Economiquede Matoto)</t>
  </si>
  <si>
    <t>Achats de carburant pour véhicules et engins ) Direction Communale du Plan et du Developpement Economiquede Kaloum</t>
  </si>
  <si>
    <t>Achats de carburant pour véhicules et engins (Direction Communale du Plan et du Developpement Economique de Matam)</t>
  </si>
  <si>
    <t>Achats de carburant pour véhicules et engins (Projet Appui BTAP)</t>
  </si>
  <si>
    <t>Achats de carburant pour véhicules et engins (Schémas Régionaux d'Aménagement)</t>
  </si>
  <si>
    <t>Achats de carburant pour véhicules et engins ( Appui au Dividende Démographique)</t>
  </si>
  <si>
    <t>Achats de carburant pour véhicules et engins ( Projet de Mobilisation des Ressources Internes et à la Formalisation des Entreprises (PAMORIFE) )</t>
  </si>
  <si>
    <t>Achats de carburant pour véhicules et engins ( Projet Harmonisation et Amélioration des Statistiques en Afrique de l'Ouest (PHASAOC))</t>
  </si>
  <si>
    <t>Achats de carburant pour véhicules et engins ( Opérationnalisation de la Politique Nationale de la Coopération</t>
  </si>
  <si>
    <t>3-4-1-10-00</t>
  </si>
  <si>
    <t>Consommation electricité (Cabinet)</t>
  </si>
  <si>
    <t>3-5-2-10-00</t>
  </si>
  <si>
    <t>3-5-3-12-00</t>
  </si>
  <si>
    <t>Frais de transport ( Cabinet )</t>
  </si>
  <si>
    <t>Indemnités de mission ( Cabinet</t>
  </si>
  <si>
    <t>Indemnités de mission ( - Cabinet)</t>
  </si>
  <si>
    <t>Titre de voyage - (Cabinet)</t>
  </si>
  <si>
    <t>Frais de transport ( Direction Générale de la Coordination et du Suivi des Aides)</t>
  </si>
  <si>
    <t>Frais de transport (- Bureau d'Appui à la Coopération avec l'Union Européenne)</t>
  </si>
  <si>
    <t>Indemnités de mission ( Bureau d'Appui à la Coopération avec l'Union Européenne )</t>
  </si>
  <si>
    <t>3-6-2-10-01</t>
  </si>
  <si>
    <t>3-6-2-10-04</t>
  </si>
  <si>
    <t>3-6-2-11-01</t>
  </si>
  <si>
    <t>3-6-2-11-02</t>
  </si>
  <si>
    <t>Frais de cérémonies et réceptions ( Direction Générale de la Coordination et du Suivi des Aides)</t>
  </si>
  <si>
    <t>Frais de cérémonies et réceptions (Bureau d'Appui à la Coopération avec l'Union Européenne)</t>
  </si>
  <si>
    <t>Frais de cérémonies et réceptions (Appui au Dividende Démographique)</t>
  </si>
  <si>
    <t>Frais de cérémonies et réceptions ( Opérationnalisation de la Politique Nationale de la Coopération)</t>
  </si>
  <si>
    <t>4-2-6-99-00</t>
  </si>
  <si>
    <t>Allocations familiales ( Service Traitement Salaire)</t>
  </si>
  <si>
    <t>Allocations familiales (Service Traitement Salaire)</t>
  </si>
  <si>
    <t>Transferts courants à d'autres budgets (Institut National de la Statistique)</t>
  </si>
  <si>
    <t>Transferts courants autres etablissements publics ( Fonds de Développement Economique et Social)</t>
  </si>
  <si>
    <t>Transferts courants autres etablissements publics (Institut National de la Statistique )</t>
  </si>
  <si>
    <t>Transferts courants aux autres organismes ( Observatoire National de Développement de la Republique Guinée)</t>
  </si>
  <si>
    <t>Transferts courants autres etablissements publics ( Agence Guinéenne de Coopération Technique)</t>
  </si>
  <si>
    <t>4-4-1-10-04</t>
  </si>
  <si>
    <t xml:space="preserve"> Achats de pré-imprimés (Coopération)</t>
  </si>
  <si>
    <t xml:space="preserve"> Achats de pré-imprimés (Direction Nationale du Plan et de la Prospective)</t>
  </si>
  <si>
    <t>Achats de pré-imprimés (Direction Nationale de la Population et du Développement)</t>
  </si>
  <si>
    <t xml:space="preserve"> Achats de pré-imprimés (Direction Nationale des Organisations Internationales)</t>
  </si>
  <si>
    <t>Achats de pré-imprimés (Direction Générale de la Coordination et du Suivi des Aides)</t>
  </si>
  <si>
    <t>Achats de fournitures et petits matériels bureau ( Inspection Régionale du Plan de Kindia)</t>
  </si>
  <si>
    <t>Achats de fournitures et petits matériels bureau ( Inspection Régionale du Plan de Kankan)</t>
  </si>
  <si>
    <t>Achats de fournitures et petits matériels bureau( Inspection Régionale du Plan de Faranah)</t>
  </si>
  <si>
    <t>Achats de fournitures et petits matériels bureau ( Inspection Régionale du Plan de Boké)</t>
  </si>
  <si>
    <t>Achats de fournitures et petits matériels bureau ( Inspection Régionale du Plan de Conakry)</t>
  </si>
  <si>
    <t>Achats de fournitures et petits matériels bureau (Bureau d'Appui à la Coopération avec l'Union Européenne)</t>
  </si>
  <si>
    <t>Achats de fournitures et petits matériels bureau ( Bureau Technique d'Appui à la Programmation)</t>
  </si>
  <si>
    <t>Achats de fournitures et petits matériels bureau (Direction Générale de la Coordination et du Suivi des Aides)</t>
  </si>
  <si>
    <t>Achats de fournitures et petits matériels bureau- (Direction Nationale des Organisations Internationales)</t>
  </si>
  <si>
    <t>Achats de fournitures et petits matériels bureau (Inspection Régionale du Plan de Labé)</t>
  </si>
  <si>
    <t>Achats de fournitures et petits matériels bureau ( Inspection Régionale du Plan de Mamou)</t>
  </si>
  <si>
    <t>Achats de fournitures et petits matériels bureau (Inspection Régionale du Plan de N'Zérékoré)</t>
  </si>
  <si>
    <t>Achats de fournitures et petits matériels bureau ( Direction Communale du Plan et du Développement Economiquede Kaloum)</t>
  </si>
  <si>
    <t>Achats de fournitures et petits matériels bureau ( Direction Communale du Plan et du Développement Economique de Dixinn)</t>
  </si>
  <si>
    <t>Achats de fournitures et petits matériels bureau ( Direction Communale du Plan et du Développement Economique de Matam)</t>
  </si>
  <si>
    <t>Achats de fournitures et petits matériels bureau ( Direction Communale du Plan et du Développement Economique de Ratoma)</t>
  </si>
  <si>
    <t>Achats de fournitures et petits matériels bureau ( Direction Communale du Plan et du Développement Economiquede Matoto)</t>
  </si>
  <si>
    <t>Achats de fournitures et petits matériels bureau ( Direction Préfectorale du plan et du développement économique de Gueckedou)</t>
  </si>
  <si>
    <t>Achats de fournitures et petits matériels bureau ( Appui au Dividende Démographique)</t>
  </si>
  <si>
    <t>Achats de fournitures informatiques ( Cabinet -Service Centraux)</t>
  </si>
  <si>
    <t xml:space="preserve"> Indemnité de déguerpissement (Cabinet)</t>
  </si>
  <si>
    <t>5-1-1-10-16</t>
  </si>
  <si>
    <t>5-1-1-10-17</t>
  </si>
  <si>
    <t>5-1-1-11-07</t>
  </si>
  <si>
    <t xml:space="preserve"> Matériel et mobilier de bureau (Cabinet)</t>
  </si>
  <si>
    <t xml:space="preserve"> Matériel et mobilier de bureau (Bureau d'Appui à la Coopération avec l'Union Européenne)</t>
  </si>
  <si>
    <t>5-1-1-11-03</t>
  </si>
  <si>
    <t>5-1-1-11-99</t>
  </si>
  <si>
    <t>Titre d'Etat</t>
  </si>
  <si>
    <t>Autres acquisitions de batiments et d'ouvrages de génie civil( Rehab Services Déconcentre du Min.Plan-Tout Territ Guinéen)</t>
  </si>
  <si>
    <t xml:space="preserve"> Autres acquisitions, Installations d'Infrastructure, machines et équipements(Projet Autonomisation des femmes / filles et le Dividende démographique (SWEDD2))</t>
  </si>
  <si>
    <t xml:space="preserve"> Autres acquisitions, Installations d'Infrastructure, machines et équipements(Schémas Régionaux d'Aménagement)</t>
  </si>
  <si>
    <t xml:space="preserve"> Autres acquisitions, Installations d'Infrastructure, machines et équipements(Appui au Dividende Démographique)</t>
  </si>
  <si>
    <t xml:space="preserve"> Autres acquisitions, Installations d'Infrastructure, machines et équipements(Projet de Mobilisation des Ressources Internes et à la Formalisation des Entreprises (PAMORIFE))</t>
  </si>
  <si>
    <t xml:space="preserve"> Autres acquisitions, Installations d'Infrastructure, machines et équipements(Projet Harmonisation et Amélioration des Statistiques en Afrique de l'Ouest (PHASAOC))</t>
  </si>
  <si>
    <t>Etudes (Projet de construction du siège et de l'entrepôt de la Direction Générale de la Coordination et du Suivi des Aide)</t>
  </si>
  <si>
    <t>Etudes (Projet d'Appui aux FDES-Tout Territ Guinéen)</t>
  </si>
  <si>
    <t>Etudes (Projet de Rénovation et d'Extension du Bâtiment de l'ex Ministère de la Coopération)</t>
  </si>
  <si>
    <t>Supervision des travaux(Projet d'Appui aux FDES-Tout Territ Guinéen)</t>
  </si>
  <si>
    <t>Assistance technique( Opérationnalisation de la Politique Nationale de la Coopération)</t>
  </si>
  <si>
    <t>Supervision des travaux(Rehab Services Déconcentre du Min.Plan-Tout Territ Guinéen)</t>
  </si>
  <si>
    <t xml:space="preserve"> Supervision des travaux(Projet de Rénovation et d'Extension du Bâtiment de l'ex Ministère de la Coopération)</t>
  </si>
  <si>
    <t>Supervision des travaux(Projet de construction du siège et de l'entrepôt de la Direction Générale de la Coordination et du Suivi des Aides)</t>
  </si>
  <si>
    <t>Direction Générale du Contrôle des Marchés Publics</t>
  </si>
  <si>
    <t>PLAN DE PASSATION DES MARCHES 2026</t>
  </si>
  <si>
    <t xml:space="preserve"> Achats de pré-imprimés (Cabinet)</t>
  </si>
  <si>
    <t>Achats de fournitures et petits matériels bureau - Inspection Générale</t>
  </si>
  <si>
    <t>Achats de fournitures et petits matériels bureau - Service Genre et Equité</t>
  </si>
  <si>
    <t>Achats de fournitures et petits matériels bureau - Direction Communale du Plan de Kassa</t>
  </si>
  <si>
    <t>Achats de fournitures et petits matériels bureau - Direction Communale du Plan de Tombolia</t>
  </si>
  <si>
    <t>Achats de fournitures et petits matériels bureau- Direction Communale du Plan de Lambanyi</t>
  </si>
  <si>
    <t>Achats de fournitures et petits matériels bureau- Direction Communale du Plan de Gbessia</t>
  </si>
  <si>
    <t>Achats de fournitures et petits matériels bureau - Direction Communale du Plan de Sonfonia</t>
  </si>
  <si>
    <t>Achats de fournitures et petits matériels bureau - Direction Communale du Plan de Sanoyah</t>
  </si>
  <si>
    <t>Achats de fournitures et petits matériels bureau - Direction Communale du Plan de Kagbelen</t>
  </si>
  <si>
    <t>Achats de fournitures et petits matériels bureau - Direction Communale du Plan de Manéah</t>
  </si>
  <si>
    <t>Achats de fournitures et petits matériels bureau -Appui au Dividende Démographique</t>
  </si>
  <si>
    <t>Achats de fournitures informatiques - Service Genre et Equité</t>
  </si>
  <si>
    <t>Achats de fournitures informatiques - Service Modernisation des Systèmes d'information (SMSI)</t>
  </si>
  <si>
    <t>Achats de fournitures informatiques- Projet Appui BTAP</t>
  </si>
  <si>
    <t>Achats de fournitures informatiques- Schémas Régionaux d'Aménagement</t>
  </si>
  <si>
    <t>Achats d'habillements et uniformes ( Direction Nationale Des Investissements Publics)</t>
  </si>
  <si>
    <t>Frais de transit et manutention ( Direction Générale de la Coordination et du Suivi des Aides)</t>
  </si>
  <si>
    <t>Assistance technique (Schémas Régionaux d'Aménagement)</t>
  </si>
  <si>
    <t>Frais de formations,séminaires et stages ( Cabinet)</t>
  </si>
  <si>
    <t xml:space="preserve"> Frais de formations,séminaires et stages - (Bureau de Stratégie et de Développement)</t>
  </si>
  <si>
    <t xml:space="preserve"> Frais de réunions, conférences (- Coopération)</t>
  </si>
  <si>
    <t xml:space="preserve"> Frais de réunions, conférences (- Direction Nationale du Plan et de la Prospective)</t>
  </si>
  <si>
    <t xml:space="preserve">  Frais de formations,séminaires et stages (- Direction Nationale Des Investissements Publics)</t>
  </si>
  <si>
    <t xml:space="preserve"> Frais de réunions, conférences (- Direction Nationale de la Population et du Développement)</t>
  </si>
  <si>
    <t>Frais de réunions, conférences (Service Genre et Equité)</t>
  </si>
  <si>
    <t xml:space="preserve"> Frais de réunions, conférences (- Direction Nationale des Organisations Internationales)</t>
  </si>
  <si>
    <t xml:space="preserve"> Frais de réunions, conférences (- Direction Générale de la Coordination et du Suivi des Aides)</t>
  </si>
  <si>
    <t xml:space="preserve"> Frais de réunions, conférences (- Bureau Technique d'Appui à la Programmation)</t>
  </si>
  <si>
    <t xml:space="preserve"> Frais de réunions, conférences (- Bureau d'Appui à la Coopération avec l'Union Européenne)</t>
  </si>
  <si>
    <t xml:space="preserve"> -Frais de réunions, conférences ( Inspection Régionale du Plan de Boké)</t>
  </si>
  <si>
    <t xml:space="preserve"> - Frais de réunions, conférences (Inspection Régionale du Plan de Faranah)</t>
  </si>
  <si>
    <t xml:space="preserve"> -Frais de réunions, conférences ( Inspection Régionale du Plan de Kankan)</t>
  </si>
  <si>
    <t xml:space="preserve"> Frais de réunions, conférences (Inspection Régionale du Plan de Kindia)</t>
  </si>
  <si>
    <t>Frais de réunions, conférences (Inspection Régionale du Plan de Labé)</t>
  </si>
  <si>
    <t xml:space="preserve"> Frais de réunions, conférences (Inspection Régionale du Plan de N'Zérékoré)</t>
  </si>
  <si>
    <t>Frais de formations,séminaires et stages ( Projet Appui BTAP)</t>
  </si>
  <si>
    <t>Frais de réunions, conférences (Projet Appui BTA)</t>
  </si>
  <si>
    <t>Frais de formations,séminaires et stages ( Schémas Régionaux d'Aménagement )</t>
  </si>
  <si>
    <t>Frais de réunions, conférences ( Schémas Régionaux d'Aménagement )</t>
  </si>
  <si>
    <t>Frais de réunions, conférences ( Appui au Dividende Démographique</t>
  </si>
  <si>
    <t>Frais de réunions, conférences ( Projet de Mobilisation des Ressources Internes et à la Formalisation des Entreprises (PAMORIFE)</t>
  </si>
  <si>
    <t>Frais de réunions, conférences (Projet Harmonisation et Amélioration des Statistiques en Afrique de l'Ouest (PHASAOC)</t>
  </si>
  <si>
    <t>Honoraires( - Cabinet)</t>
  </si>
  <si>
    <t>Achats autres fournitures de service ( - Cabinet -Service Centraux)</t>
  </si>
  <si>
    <t>Achats autres fournitures de service ( - Cabinet)</t>
  </si>
  <si>
    <t xml:space="preserve"> Achats autres fournitures de service (- Inspection Régionale du Plan de Conakry)</t>
  </si>
  <si>
    <t>Achats autres fournitures de service( - Inspection Régionale du Plan de Boké)</t>
  </si>
  <si>
    <t xml:space="preserve"> Achats autres fournitures de service (- Inspection Régionale du Plan de Faranah)</t>
  </si>
  <si>
    <t xml:space="preserve"> Achats autres fournitures de service ( Inspection Régionale du Plan de Kindia)</t>
  </si>
  <si>
    <t xml:space="preserve"> Achats autres fournitures de service ( Inspection Régionale du Plan de Labé)</t>
  </si>
  <si>
    <t>Achats autres fournitures de service (Inspection Régionale du Plan de Mamou)</t>
  </si>
  <si>
    <t xml:space="preserve"> Achats autres fournitures de service (Schémas Régionaux d'Aménagement)</t>
  </si>
  <si>
    <t>Achats de carburant pour véhicules et engin (- Cabinet)</t>
  </si>
  <si>
    <t>Achats de carburant pour véhicules et engin (- Inspection Générale)</t>
  </si>
  <si>
    <t>Achats de carburant pour véhicules et engin (- Service Genre et Equité)</t>
  </si>
  <si>
    <t>Achats de carburant pour véhicules et engin ( - Service Modernisation des Systèmes d'information (SMSI))</t>
  </si>
  <si>
    <t>Achats de carburant pour véhicules et engin ( - Bureau de Stratégie et de Développement)</t>
  </si>
  <si>
    <t>Achats de carburant pour véhicules et engin (- Coopération)</t>
  </si>
  <si>
    <t>Achats de carburant pour véhicules et engins (Direction Communale du Plan et du Developpement Economique de Ratoma)</t>
  </si>
  <si>
    <t>Achats de carburant pour véhicules et engins (Direction Communale du Plan et du Developpement Economique de Dixinn)</t>
  </si>
  <si>
    <t>Achats de carburant pour véhicules et engins( - Direction Préfectorale du Plan et du Développement ) Economique de Yomou</t>
  </si>
  <si>
    <t>Achats de carburant pour véhicules et engins ( Direction Préfectorale du Plan et du Développement Economique de Macenta)</t>
  </si>
  <si>
    <t>Achats de carburant pour véhicules et engins ( Direction Préfectorale du plan et du développement économique de Gueckedou)</t>
  </si>
  <si>
    <t>Achats de carburant pour véhicules et engins ( Direction Préfectorale du Plan et du Développement Economique de Beyla)</t>
  </si>
  <si>
    <t>Achats de carburant pour véhicules et engins (Direction Préfectorale du Plan et du Développement Economique de N'Zérékoré)</t>
  </si>
  <si>
    <t>Achats de carburant pour véhicules et engins (Direction Préfectorale du Plan et du Développement Economique de Pita)</t>
  </si>
  <si>
    <t>Achats de carburant pour véhicules et engins (Direction Préfectorale du Plan et du Développement Economique de Dalaba)</t>
  </si>
  <si>
    <t>Achats de carburant pour véhicules et engins ( Direction Préfectorale du Plan et du Développement Economique de Mamou)</t>
  </si>
  <si>
    <t>Achats de carburant pour véhicules et engins ( Direction Préfectorale du Plan et du Développement Economique de Tougué)</t>
  </si>
  <si>
    <t>Achats de carburant pour véhicules et engins ( Direction Préfectorale du Plan et du Développement Economique de Mali)</t>
  </si>
  <si>
    <t>Achats de carburant pour véhicules et engins (Direction Préfectorale du Plan et du Développement Economique de Mandiana)</t>
  </si>
  <si>
    <t>Achats de carburant pour véhicules et engins (Direction Préfectorale du Plan et du Développement Economique de Boké)</t>
  </si>
  <si>
    <t>Achats de carburant pour véhicules et engins (Direction Préfectorale du Plan et du Développement Economique de Boffa)</t>
  </si>
  <si>
    <t>Achats de carburant pour véhicules et engins ( Direction Préfectorale du Plan et du Développement Economique de Fria)</t>
  </si>
  <si>
    <t>Achats de carburant pour véhicules et engins ( Direction Préfectorale du Plan et du Développement Economique de Gaoual)</t>
  </si>
  <si>
    <t>Achats de carburant pour véhicules et engins ( Direction Préfectorale du Plan et du Développement Economique de Kouroussa)</t>
  </si>
  <si>
    <t>Achats de carburant pour véhicules et engins ( Direction Préfectorale du Plan et du Développement Economique de Koundara)</t>
  </si>
  <si>
    <t>Achats de carburant pour véhicules et engins (Direction Préfectorale du Plan et du Développement Economique de Faranah)</t>
  </si>
  <si>
    <t>Achats de carburant pour véhicules et engins ( Direction Préfectorale du Plan et du Développement Economique de Dabola)</t>
  </si>
  <si>
    <t>Achats de carburant pour véhicules et engins ( Direction Préfectorale du Plan et du Développement Economique de Kérouané)</t>
  </si>
  <si>
    <t>Achats de carburant pour véhicules et engins (- Direction Préfectorale du Plan et du Développement Economique de Siguiri)</t>
  </si>
  <si>
    <t>Achats de carburant pour véhicules et engins ( Direction Préfectorale du Plan et du Développement Economique de Coyah)</t>
  </si>
  <si>
    <t>Achats de carburant pour véhicules et engins ( Direction Préfectorale du Plan et du Développement Economique de Kindia)</t>
  </si>
  <si>
    <t>Achats de carburant pour véhicules et engins (Direction Préfectorale du Plan et du Développement Economique de Dubréka)</t>
  </si>
  <si>
    <t>Achats de carburant pour véhicules et engins ( Direction Préfectorale du Plan et du Développement Economique de Télimélé)</t>
  </si>
  <si>
    <t>Achats de carburant pour véhicules et engins (Direction Préfectorale du Plan et du Développement Economique de Forécariah)</t>
  </si>
  <si>
    <t>Achats de carburant pour véhicules et engins ( Direction Préfectorale du Plan et du Développement Economique de Dinguiraye)</t>
  </si>
  <si>
    <t>Achats de carburant pour véhicules et engins ( Direction Préfectorale du Plan et du Développement Economique de Kissidougou)</t>
  </si>
  <si>
    <t>Achats de carburant pour véhicules et engins ( Direction Préfectorale du Plan et du Développement Economique de Kankan)</t>
  </si>
  <si>
    <t>Achats de carburant pour véhicules et engins (Direction Préfectorale du Plan et du Développement Economique de Labé)</t>
  </si>
  <si>
    <t>Achats de carburant pour véhicules et engins (- Direction Préfectorale du Plan et du Développement Economique de Koubia)</t>
  </si>
  <si>
    <t>Achats de carburant pour véhicules et engins ( Direction Préfectorale du Plan et du Développement Economique de Lélouma)</t>
  </si>
  <si>
    <t>Achats de carburant pour véhicules et engins (Direction Communale du Plan de Tombolia)</t>
  </si>
  <si>
    <t>Achats de carburant pour véhicules et engins (Direction Communale du Plan de Kassa)</t>
  </si>
  <si>
    <t>Achats de carburant pour véhicules et engins ( Direction Communale du Plan de Lambanyi)</t>
  </si>
  <si>
    <t>Achats de carburant pour véhicules et engins ( Direction Communale du Plan de Gbessia)</t>
  </si>
  <si>
    <t>Achats de carburant pour véhicules et engins ( Direction Communale du Plan de Sonfonia)</t>
  </si>
  <si>
    <t>Achats de carburant pour véhicules et engins ( Direction Communale du Plan de Sanoyah)</t>
  </si>
  <si>
    <t>Achats de carburant pour véhicules et engins ( Direction Communale du Plan de Kagbelen)</t>
  </si>
  <si>
    <t>Achats de carburant pour véhicules et engins ( Direction Communale du Plan de Manéah)</t>
  </si>
  <si>
    <t>Achats de lubrifiants (Cabinet)</t>
  </si>
  <si>
    <t>3-4-2-10-00</t>
  </si>
  <si>
    <t>Internet (Consommation electricité (Cabinet))</t>
  </si>
  <si>
    <t>Internet (Bureau d'Appui à la Coopération avec l'Union Européenne)</t>
  </si>
  <si>
    <t>3- 6                FRAIS DE DEPLACEMENT</t>
  </si>
  <si>
    <t>Indemnités de mission ( Schémas Régionaux d'Aménagement)</t>
  </si>
  <si>
    <t>Indemnités de mission( Schémas Régionaux d'Aménagement)</t>
  </si>
  <si>
    <t>Indemnités de mission (Appui au Dividende Démographique)</t>
  </si>
  <si>
    <t>Indemnités de mission (- Appui au Dividende Démographique)</t>
  </si>
  <si>
    <t>Indemnités de mission (Opérationnalisation de la Politique Nationale de la Coopération)</t>
  </si>
  <si>
    <t>3-7 FRAIS DE REPRESENTATION ET MANIFESTATIONS</t>
  </si>
  <si>
    <t>3-8           ENTRETIENS ET REPARATIONS</t>
  </si>
  <si>
    <t>Frais de cérémonies et réceptions (- Cabinet)</t>
  </si>
  <si>
    <t>Frais de cérémonies et réceptions (Inspection Générale)</t>
  </si>
  <si>
    <t>Frais de cérémonies et réceptions (- Service Genre et Equité)</t>
  </si>
  <si>
    <t>Frais de cérémonies et réceptions (- Cellule d'Exécution des Projets du Programme Simandou 2040 (CEP-PS2040))</t>
  </si>
  <si>
    <t>Frais de cérémonies et réceptions ( Direction Nationale de la Population et du Développement)</t>
  </si>
  <si>
    <t>Frais de cérémonies et réceptions ( Coopération)</t>
  </si>
  <si>
    <t>Frais de cérémonies et réceptions ( Direction Nationale des Organisations Internationales)</t>
  </si>
  <si>
    <t>Frais de cérémonies et réceptions ( Projet Appui BTAP)</t>
  </si>
  <si>
    <t>Frais de cérémonies et réceptions ( Appui au Dividende Démographique)</t>
  </si>
  <si>
    <t>Frais de fête publiques ( Cabinet)</t>
  </si>
  <si>
    <t>Entretien et réparation matériel informatique  ( Cabinet)</t>
  </si>
  <si>
    <t>Entretien et réparation matériel informatique (Service Modernisation des Systèmes d'information (SMSI))</t>
  </si>
  <si>
    <t>4-2            TRANSFERTS COURANTS</t>
  </si>
  <si>
    <t>T4              DEPENSES DE TRANSFERT</t>
  </si>
  <si>
    <t>4-2-7-99-01</t>
  </si>
  <si>
    <t>4-6                                 TRANSFERTS AUX MENAGES</t>
  </si>
  <si>
    <t xml:space="preserve">      5-1                  MMOBILISATIONS NON FINANCIERES</t>
  </si>
  <si>
    <t xml:space="preserve">     5                 T5 DEPENSES D'INVESTISSEMENT</t>
  </si>
  <si>
    <t xml:space="preserve"> Matériel informatique (Cabinet)</t>
  </si>
  <si>
    <t xml:space="preserve"> Installation technique et agencement  (Cabinet)</t>
  </si>
  <si>
    <t xml:space="preserve"> Autres acquisitions, installations d'infrastructures, machines et équipements (Cabinet)</t>
  </si>
  <si>
    <r>
      <t xml:space="preserve">   </t>
    </r>
    <r>
      <rPr>
        <b/>
        <sz val="12"/>
        <rFont val="Arial Narrow"/>
        <family val="2"/>
      </rPr>
      <t>Autres aménagements (Cabinet)</t>
    </r>
  </si>
  <si>
    <t>5-1-1-11-08</t>
  </si>
  <si>
    <t>5-1-1-11-10</t>
  </si>
  <si>
    <t>Matériel informatique ( Cellule d'Exécution des Projets du Programme Simandou 2040 (CEP-PS2040))</t>
  </si>
  <si>
    <t>Autres acquisitions, installations d'infrastructures, machines et équipements ( Bureau Technique d'Appui à la Programmation)</t>
  </si>
  <si>
    <t xml:space="preserve"> Bâtiments à usage administratif (Rehab Services Déconcentre du Min.Plan-Tout Territ Guinéen)</t>
  </si>
  <si>
    <t>Autres acquisition de bâtiments et d'ouvrages de génie civil ( Rehab Services Déconcentre du Min.Plan-Tout Territ Guinéen)</t>
  </si>
  <si>
    <t>5-1-1-10-99</t>
  </si>
  <si>
    <t>Autres matériels et mobiliers (Opérationnalisation de la Politique Nationale de la Coopération)</t>
  </si>
  <si>
    <t xml:space="preserve"> Autres acquisitions, installations d'infrastructures, machines et équipements ( Projet de Modernisation de l'Observatoire National du Développement de la Guinée et la Création d'un Atlas Numérique National en République de Guinée)</t>
  </si>
  <si>
    <t xml:space="preserve">             CONSOMMATIONS EAU, ELECTRICITE, TELECOMMUNICATIONS</t>
  </si>
  <si>
    <t xml:space="preserve">             3-3              FOURNITURES DE SERVICES</t>
  </si>
  <si>
    <t>MARCHES DE FOURNITURES ET DE PRESTATIONS DE SERVICES SANS PRE QUALIFICATION</t>
  </si>
  <si>
    <t>Bâtiments à usage administratif(Rehab Services Déconcentre du Min.Plan-Tout Territ Guinéen)</t>
  </si>
  <si>
    <t>Autres acquisition de bâtiments et d'ouvrages de génie civil( Rehab Services Déconcentre du Min.Plan-Tout Territ Guinéen)</t>
  </si>
  <si>
    <t>Titre d'ETAT</t>
  </si>
  <si>
    <t xml:space="preserve">Bâtiments à usage administratif(Projet de Rénovation et d'Extension du Bâtiment de l'ex Ministère de la Coopération) </t>
  </si>
  <si>
    <t>Bâtiments À Usage Administratif (Projet de Construction du Centre International des Congrès et Conférences de Guinee(CICCG)_MPS-59)</t>
  </si>
  <si>
    <t xml:space="preserve"> Assistance technique (Projet de Modernisation de l'Observatoire National du Développement de la Guinée et la Création d'un Atlas) Numérique National en République de Guinée</t>
  </si>
  <si>
    <t xml:space="preserve"> Supervision des travaux(Projet de Construction du Centre International des Congrès et Conférences de Guinee(CICCG)_MPS-59)</t>
  </si>
  <si>
    <t>Etudes( Projet de construction d'un pont Conakry - Kassa_MPS-62)</t>
  </si>
  <si>
    <t>Etude(Etude et de Projet de Construction du Centre de Formation et des Recherches Statistiques en R+10 a koloma)</t>
  </si>
  <si>
    <t>Etudes(Rehab Services Déconcentre du Min.Plan-Tout Territ Guinéen)</t>
  </si>
  <si>
    <t>TDR : Termes de référence</t>
  </si>
  <si>
    <t>1- JAO, 2- Horoya, 3- Le Rassembleur  Site: ARMP/MPCID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</si>
</sst>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F_G_-;\-* #,##0\ _F_G_-;_-* &quot;-&quot;\ _F_G_-;_-@_-"/>
    <numFmt numFmtId="166" formatCode="[$-F800]dddd\,\ mmmm\ dd\,\ yyyy"/>
    <numFmt numFmtId="167" formatCode="_-* #,##0\ _€_-;\-* #,##0\ _€_-;_-* &quot;-&quot;??\ _€_-;_-@_-"/>
  </numFmts>
  <fonts count="49">
    <font>
      <sz val="11"/>
      <color theme="1"/>
      <name val="Calibri"/>
      <family val="2"/>
      <scheme val="minor"/>
    </font>
    <font>
      <b/>
      <sz val="12"/>
      <name val="Bodoni MT Condensed"/>
      <family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Bodoni MT Condensed"/>
      <family val="1"/>
    </font>
    <font>
      <b/>
      <sz val="12"/>
      <color indexed="62"/>
      <name val="Bodoni MT Condensed"/>
      <family val="1"/>
    </font>
    <font>
      <b/>
      <sz val="14"/>
      <color indexed="8"/>
      <name val="Times"/>
      <family val="1"/>
    </font>
    <font>
      <b/>
      <sz val="14"/>
      <color indexed="9"/>
      <name val="Arial Narrow"/>
      <family val="2"/>
    </font>
    <font>
      <b/>
      <sz val="13"/>
      <color indexed="9"/>
      <name val="Arial Narrow"/>
      <family val="2"/>
    </font>
    <font>
      <b/>
      <u/>
      <sz val="18"/>
      <color indexed="8"/>
      <name val="Calibri"/>
      <family val="2"/>
    </font>
    <font>
      <b/>
      <i/>
      <sz val="18"/>
      <color indexed="8"/>
      <name val="Calibri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color indexed="9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indexed="8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Bodoni MT Condensed"/>
      <family val="1"/>
    </font>
    <font>
      <b/>
      <sz val="12"/>
      <color rgb="FFFF0000"/>
      <name val="Bodoni MT Condensed"/>
      <family val="1"/>
    </font>
    <font>
      <b/>
      <sz val="12"/>
      <color theme="1"/>
      <name val="Arial Narrow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6" tint="-0.249977111117893"/>
      <name val="Arial Narrow"/>
      <family val="2"/>
    </font>
    <font>
      <b/>
      <sz val="12"/>
      <color indexed="62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26"/>
      <color indexed="8"/>
      <name val="Bodoni MT Condensed"/>
      <family val="1"/>
    </font>
    <font>
      <b/>
      <sz val="22"/>
      <color indexed="8"/>
      <name val="Bodoni MT Condensed"/>
      <family val="1"/>
    </font>
    <font>
      <b/>
      <sz val="9"/>
      <name val="Verdana"/>
      <family val="2"/>
    </font>
    <font>
      <b/>
      <sz val="9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u/>
      <sz val="18"/>
      <color indexed="8"/>
      <name val="Bodoni MT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/>
      <bottom/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28" fillId="0" borderId="0" applyFont="0" applyFill="0" applyBorder="0" applyAlignment="0" applyProtection="0"/>
    <xf numFmtId="0" fontId="41" fillId="0" borderId="0"/>
    <xf numFmtId="164" fontId="28" fillId="0" borderId="0" applyFont="0" applyFill="0" applyBorder="0" applyAlignment="0" applyProtection="0"/>
  </cellStyleXfs>
  <cellXfs count="390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11" fillId="0" borderId="0" xfId="0" applyFont="1"/>
    <xf numFmtId="0" fontId="17" fillId="0" borderId="4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9" borderId="50" xfId="0" applyFont="1" applyFill="1" applyBorder="1" applyAlignment="1">
      <alignment horizontal="center" vertical="center" wrapText="1"/>
    </xf>
    <xf numFmtId="0" fontId="17" fillId="9" borderId="5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10" borderId="0" xfId="0" applyFont="1" applyFill="1"/>
    <xf numFmtId="0" fontId="6" fillId="11" borderId="6" xfId="0" applyFont="1" applyFill="1" applyBorder="1" applyAlignment="1">
      <alignment wrapText="1"/>
    </xf>
    <xf numFmtId="0" fontId="7" fillId="2" borderId="21" xfId="0" applyFont="1" applyFill="1" applyBorder="1" applyAlignment="1">
      <alignment horizontal="center"/>
    </xf>
    <xf numFmtId="0" fontId="19" fillId="9" borderId="52" xfId="0" applyFont="1" applyFill="1" applyBorder="1" applyAlignment="1">
      <alignment horizontal="center" vertical="center" wrapText="1"/>
    </xf>
    <xf numFmtId="0" fontId="19" fillId="9" borderId="25" xfId="0" applyFont="1" applyFill="1" applyBorder="1" applyAlignment="1">
      <alignment horizontal="center" vertical="center" wrapText="1"/>
    </xf>
    <xf numFmtId="0" fontId="19" fillId="9" borderId="53" xfId="0" applyFont="1" applyFill="1" applyBorder="1" applyAlignment="1">
      <alignment horizontal="center" vertical="center" wrapText="1"/>
    </xf>
    <xf numFmtId="0" fontId="17" fillId="9" borderId="54" xfId="0" applyFont="1" applyFill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20" fillId="0" borderId="0" xfId="0" applyFont="1" applyAlignment="1">
      <alignment horizontal="center"/>
    </xf>
    <xf numFmtId="0" fontId="20" fillId="10" borderId="0" xfId="0" applyFont="1" applyFill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9" borderId="52" xfId="0" applyFont="1" applyFill="1" applyBorder="1" applyAlignment="1">
      <alignment horizontal="center" vertical="center" wrapText="1"/>
    </xf>
    <xf numFmtId="0" fontId="21" fillId="9" borderId="50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9" borderId="25" xfId="0" applyFont="1" applyFill="1" applyBorder="1" applyAlignment="1">
      <alignment horizontal="center" vertical="center" wrapText="1"/>
    </xf>
    <xf numFmtId="0" fontId="21" fillId="9" borderId="51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9" borderId="53" xfId="0" applyFont="1" applyFill="1" applyBorder="1" applyAlignment="1">
      <alignment horizontal="center" vertical="center" wrapText="1"/>
    </xf>
    <xf numFmtId="0" fontId="21" fillId="9" borderId="54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/>
    </xf>
    <xf numFmtId="0" fontId="1" fillId="3" borderId="82" xfId="0" applyFont="1" applyFill="1" applyBorder="1" applyAlignment="1">
      <alignment horizontal="center" vertical="center" wrapText="1"/>
    </xf>
    <xf numFmtId="3" fontId="7" fillId="2" borderId="24" xfId="0" applyNumberFormat="1" applyFont="1" applyFill="1" applyBorder="1" applyAlignment="1">
      <alignment horizontal="center"/>
    </xf>
    <xf numFmtId="3" fontId="7" fillId="2" borderId="82" xfId="0" applyNumberFormat="1" applyFont="1" applyFill="1" applyBorder="1" applyAlignment="1">
      <alignment horizontal="center"/>
    </xf>
    <xf numFmtId="0" fontId="6" fillId="5" borderId="81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/>
    </xf>
    <xf numFmtId="0" fontId="1" fillId="2" borderId="86" xfId="0" applyFont="1" applyFill="1" applyBorder="1" applyAlignment="1">
      <alignment horizontal="center"/>
    </xf>
    <xf numFmtId="3" fontId="7" fillId="2" borderId="88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3" fontId="7" fillId="2" borderId="90" xfId="0" applyNumberFormat="1" applyFont="1" applyFill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0" fontId="1" fillId="2" borderId="92" xfId="0" applyFont="1" applyFill="1" applyBorder="1" applyAlignment="1">
      <alignment horizontal="center"/>
    </xf>
    <xf numFmtId="0" fontId="1" fillId="3" borderId="93" xfId="0" applyFont="1" applyFill="1" applyBorder="1" applyAlignment="1">
      <alignment horizontal="center" vertical="center" wrapText="1"/>
    </xf>
    <xf numFmtId="0" fontId="1" fillId="3" borderId="91" xfId="0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26" fillId="6" borderId="6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6" fillId="6" borderId="5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1" fillId="3" borderId="8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6" fillId="0" borderId="0" xfId="0" applyFont="1"/>
    <xf numFmtId="0" fontId="23" fillId="0" borderId="0" xfId="0" applyFont="1"/>
    <xf numFmtId="0" fontId="16" fillId="0" borderId="0" xfId="0" applyFont="1" applyAlignment="1">
      <alignment horizontal="justify"/>
    </xf>
    <xf numFmtId="0" fontId="1" fillId="2" borderId="33" xfId="0" applyFont="1" applyFill="1" applyBorder="1" applyAlignment="1">
      <alignment horizontal="center"/>
    </xf>
    <xf numFmtId="166" fontId="26" fillId="5" borderId="14" xfId="0" applyNumberFormat="1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16" fillId="10" borderId="0" xfId="0" applyFont="1" applyFill="1"/>
    <xf numFmtId="166" fontId="26" fillId="5" borderId="13" xfId="0" applyNumberFormat="1" applyFont="1" applyFill="1" applyBorder="1" applyAlignment="1">
      <alignment horizontal="center" vertical="center"/>
    </xf>
    <xf numFmtId="166" fontId="26" fillId="17" borderId="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justify"/>
    </xf>
    <xf numFmtId="3" fontId="21" fillId="0" borderId="0" xfId="0" applyNumberFormat="1" applyFont="1"/>
    <xf numFmtId="166" fontId="26" fillId="10" borderId="12" xfId="0" applyNumberFormat="1" applyFont="1" applyFill="1" applyBorder="1" applyAlignment="1">
      <alignment horizontal="center"/>
    </xf>
    <xf numFmtId="0" fontId="36" fillId="6" borderId="6" xfId="0" applyFont="1" applyFill="1" applyBorder="1" applyAlignment="1">
      <alignment horizontal="center" vertical="center"/>
    </xf>
    <xf numFmtId="166" fontId="26" fillId="10" borderId="6" xfId="0" applyNumberFormat="1" applyFont="1" applyFill="1" applyBorder="1" applyAlignment="1">
      <alignment horizontal="center"/>
    </xf>
    <xf numFmtId="0" fontId="36" fillId="6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6" fillId="5" borderId="85" xfId="0" applyNumberFormat="1" applyFont="1" applyFill="1" applyBorder="1" applyAlignment="1">
      <alignment horizontal="center" vertical="center"/>
    </xf>
    <xf numFmtId="166" fontId="26" fillId="5" borderId="26" xfId="0" applyNumberFormat="1" applyFont="1" applyFill="1" applyBorder="1" applyAlignment="1">
      <alignment horizontal="center" vertical="center"/>
    </xf>
    <xf numFmtId="166" fontId="38" fillId="17" borderId="6" xfId="0" applyNumberFormat="1" applyFont="1" applyFill="1" applyBorder="1" applyAlignment="1">
      <alignment horizontal="center" vertical="center"/>
    </xf>
    <xf numFmtId="0" fontId="16" fillId="0" borderId="6" xfId="0" applyFont="1" applyBorder="1"/>
    <xf numFmtId="0" fontId="37" fillId="3" borderId="9" xfId="0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 wrapText="1"/>
    </xf>
    <xf numFmtId="0" fontId="37" fillId="3" borderId="27" xfId="0" applyFont="1" applyFill="1" applyBorder="1" applyAlignment="1">
      <alignment horizontal="center" vertical="center" wrapText="1"/>
    </xf>
    <xf numFmtId="0" fontId="37" fillId="3" borderId="22" xfId="0" applyFont="1" applyFill="1" applyBorder="1" applyAlignment="1">
      <alignment horizontal="center" vertical="center" wrapText="1"/>
    </xf>
    <xf numFmtId="3" fontId="39" fillId="2" borderId="16" xfId="0" applyNumberFormat="1" applyFont="1" applyFill="1" applyBorder="1" applyAlignment="1">
      <alignment horizontal="center"/>
    </xf>
    <xf numFmtId="0" fontId="39" fillId="2" borderId="16" xfId="0" applyFont="1" applyFill="1" applyBorder="1" applyAlignment="1">
      <alignment horizontal="center"/>
    </xf>
    <xf numFmtId="0" fontId="39" fillId="2" borderId="17" xfId="0" applyFont="1" applyFill="1" applyBorder="1" applyAlignment="1">
      <alignment horizontal="center"/>
    </xf>
    <xf numFmtId="0" fontId="39" fillId="2" borderId="29" xfId="0" applyFont="1" applyFill="1" applyBorder="1" applyAlignment="1">
      <alignment horizontal="center"/>
    </xf>
    <xf numFmtId="3" fontId="39" fillId="2" borderId="29" xfId="0" applyNumberFormat="1" applyFont="1" applyFill="1" applyBorder="1" applyAlignment="1">
      <alignment horizontal="center"/>
    </xf>
    <xf numFmtId="3" fontId="37" fillId="2" borderId="17" xfId="0" applyNumberFormat="1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"/>
    </xf>
    <xf numFmtId="0" fontId="37" fillId="2" borderId="29" xfId="0" applyFont="1" applyFill="1" applyBorder="1" applyAlignment="1">
      <alignment horizontal="center"/>
    </xf>
    <xf numFmtId="3" fontId="37" fillId="2" borderId="16" xfId="0" applyNumberFormat="1" applyFont="1" applyFill="1" applyBorder="1" applyAlignment="1">
      <alignment horizontal="center"/>
    </xf>
    <xf numFmtId="0" fontId="37" fillId="2" borderId="17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0" fontId="26" fillId="11" borderId="6" xfId="0" applyFont="1" applyFill="1" applyBorder="1" applyAlignment="1">
      <alignment horizontal="center" vertical="center"/>
    </xf>
    <xf numFmtId="3" fontId="36" fillId="11" borderId="6" xfId="0" applyNumberFormat="1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/>
    </xf>
    <xf numFmtId="0" fontId="36" fillId="12" borderId="6" xfId="0" applyFont="1" applyFill="1" applyBorder="1" applyAlignment="1">
      <alignment horizontal="center"/>
    </xf>
    <xf numFmtId="166" fontId="26" fillId="17" borderId="14" xfId="0" applyNumberFormat="1" applyFont="1" applyFill="1" applyBorder="1" applyAlignment="1">
      <alignment horizontal="center" vertical="center"/>
    </xf>
    <xf numFmtId="166" fontId="26" fillId="17" borderId="31" xfId="0" applyNumberFormat="1" applyFont="1" applyFill="1" applyBorder="1" applyAlignment="1">
      <alignment horizontal="center" vertical="center"/>
    </xf>
    <xf numFmtId="166" fontId="26" fillId="17" borderId="13" xfId="0" applyNumberFormat="1" applyFont="1" applyFill="1" applyBorder="1" applyAlignment="1">
      <alignment horizontal="center" vertical="center"/>
    </xf>
    <xf numFmtId="166" fontId="26" fillId="17" borderId="15" xfId="0" applyNumberFormat="1" applyFont="1" applyFill="1" applyBorder="1" applyAlignment="1">
      <alignment horizontal="center" vertical="center"/>
    </xf>
    <xf numFmtId="3" fontId="40" fillId="0" borderId="0" xfId="2" applyNumberFormat="1" applyFont="1" applyAlignment="1">
      <alignment horizontal="center"/>
    </xf>
    <xf numFmtId="3" fontId="40" fillId="0" borderId="0" xfId="0" applyNumberFormat="1" applyFont="1" applyAlignment="1">
      <alignment horizontal="center"/>
    </xf>
    <xf numFmtId="3" fontId="40" fillId="0" borderId="40" xfId="0" applyNumberFormat="1" applyFont="1" applyBorder="1" applyAlignment="1">
      <alignment horizontal="center"/>
    </xf>
    <xf numFmtId="166" fontId="26" fillId="10" borderId="6" xfId="0" applyNumberFormat="1" applyFont="1" applyFill="1" applyBorder="1" applyAlignment="1">
      <alignment horizontal="center" vertical="center"/>
    </xf>
    <xf numFmtId="166" fontId="26" fillId="17" borderId="12" xfId="0" applyNumberFormat="1" applyFont="1" applyFill="1" applyBorder="1" applyAlignment="1">
      <alignment horizontal="center" vertical="center"/>
    </xf>
    <xf numFmtId="166" fontId="26" fillId="10" borderId="12" xfId="0" applyNumberFormat="1" applyFont="1" applyFill="1" applyBorder="1" applyAlignment="1">
      <alignment horizontal="center" vertical="center"/>
    </xf>
    <xf numFmtId="3" fontId="40" fillId="0" borderId="0" xfId="0" applyNumberFormat="1" applyFont="1"/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/>
    </xf>
    <xf numFmtId="166" fontId="26" fillId="0" borderId="13" xfId="0" applyNumberFormat="1" applyFont="1" applyBorder="1" applyAlignment="1">
      <alignment horizontal="center" vertical="center"/>
    </xf>
    <xf numFmtId="167" fontId="26" fillId="0" borderId="16" xfId="3" applyNumberFormat="1" applyFont="1" applyFill="1" applyBorder="1" applyAlignment="1">
      <alignment horizontal="center" vertical="center"/>
    </xf>
    <xf numFmtId="166" fontId="26" fillId="0" borderId="6" xfId="0" applyNumberFormat="1" applyFont="1" applyBorder="1" applyAlignment="1">
      <alignment horizontal="center"/>
    </xf>
    <xf numFmtId="166" fontId="26" fillId="0" borderId="12" xfId="0" applyNumberFormat="1" applyFont="1" applyBorder="1" applyAlignment="1">
      <alignment horizontal="center"/>
    </xf>
    <xf numFmtId="0" fontId="36" fillId="6" borderId="96" xfId="0" applyFont="1" applyFill="1" applyBorder="1" applyAlignment="1">
      <alignment horizontal="center" vertical="center"/>
    </xf>
    <xf numFmtId="0" fontId="36" fillId="6" borderId="31" xfId="0" applyFont="1" applyFill="1" applyBorder="1" applyAlignment="1">
      <alignment horizontal="center" vertical="center"/>
    </xf>
    <xf numFmtId="0" fontId="36" fillId="6" borderId="81" xfId="0" applyFont="1" applyFill="1" applyBorder="1" applyAlignment="1">
      <alignment horizontal="center" vertical="center"/>
    </xf>
    <xf numFmtId="0" fontId="42" fillId="11" borderId="18" xfId="0" applyFont="1" applyFill="1" applyBorder="1" applyAlignment="1">
      <alignment horizontal="left" wrapText="1"/>
    </xf>
    <xf numFmtId="0" fontId="42" fillId="11" borderId="1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166" fontId="26" fillId="0" borderId="85" xfId="0" applyNumberFormat="1" applyFont="1" applyBorder="1" applyAlignment="1">
      <alignment horizontal="center" vertical="center"/>
    </xf>
    <xf numFmtId="166" fontId="26" fillId="0" borderId="26" xfId="0" applyNumberFormat="1" applyFont="1" applyBorder="1" applyAlignment="1">
      <alignment horizontal="center" vertical="center"/>
    </xf>
    <xf numFmtId="0" fontId="26" fillId="17" borderId="6" xfId="0" applyFont="1" applyFill="1" applyBorder="1" applyAlignment="1">
      <alignment horizontal="center" vertical="center"/>
    </xf>
    <xf numFmtId="0" fontId="36" fillId="17" borderId="6" xfId="0" applyFont="1" applyFill="1" applyBorder="1" applyAlignment="1">
      <alignment horizontal="center" vertical="center"/>
    </xf>
    <xf numFmtId="0" fontId="35" fillId="0" borderId="6" xfId="0" applyFont="1" applyBorder="1" applyAlignment="1">
      <alignment vertical="center" wrapText="1"/>
    </xf>
    <xf numFmtId="0" fontId="35" fillId="0" borderId="6" xfId="0" applyFont="1" applyBorder="1" applyAlignment="1">
      <alignment horizontal="center" vertical="center" wrapText="1"/>
    </xf>
    <xf numFmtId="166" fontId="26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5" fillId="0" borderId="34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" fillId="3" borderId="16" xfId="0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166" fontId="26" fillId="5" borderId="6" xfId="0" applyNumberFormat="1" applyFont="1" applyFill="1" applyBorder="1" applyAlignment="1">
      <alignment horizontal="center" vertical="center"/>
    </xf>
    <xf numFmtId="167" fontId="26" fillId="0" borderId="6" xfId="3" applyNumberFormat="1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/>
    </xf>
    <xf numFmtId="0" fontId="36" fillId="6" borderId="80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/>
    </xf>
    <xf numFmtId="3" fontId="37" fillId="10" borderId="16" xfId="0" applyNumberFormat="1" applyFont="1" applyFill="1" applyBorder="1" applyAlignment="1">
      <alignment horizontal="center" vertical="center"/>
    </xf>
    <xf numFmtId="3" fontId="37" fillId="10" borderId="43" xfId="0" applyNumberFormat="1" applyFont="1" applyFill="1" applyBorder="1" applyAlignment="1">
      <alignment horizontal="center" vertical="center"/>
    </xf>
    <xf numFmtId="3" fontId="37" fillId="10" borderId="4" xfId="0" applyNumberFormat="1" applyFont="1" applyFill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35" fillId="0" borderId="97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80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left" vertical="center" wrapText="1"/>
    </xf>
    <xf numFmtId="0" fontId="35" fillId="0" borderId="6" xfId="0" applyFont="1" applyBorder="1" applyAlignment="1">
      <alignment vertical="center" wrapText="1"/>
    </xf>
    <xf numFmtId="0" fontId="37" fillId="0" borderId="6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left" wrapText="1"/>
    </xf>
    <xf numFmtId="0" fontId="46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wrapText="1"/>
    </xf>
    <xf numFmtId="0" fontId="42" fillId="0" borderId="37" xfId="0" applyFont="1" applyBorder="1" applyAlignment="1">
      <alignment horizontal="center" wrapText="1"/>
    </xf>
    <xf numFmtId="0" fontId="42" fillId="0" borderId="33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top" wrapText="1"/>
    </xf>
    <xf numFmtId="0" fontId="42" fillId="0" borderId="37" xfId="0" applyFont="1" applyBorder="1" applyAlignment="1">
      <alignment horizontal="center" vertical="top" wrapText="1"/>
    </xf>
    <xf numFmtId="0" fontId="42" fillId="0" borderId="33" xfId="0" applyFont="1" applyBorder="1" applyAlignment="1">
      <alignment horizontal="center" vertical="top" wrapText="1"/>
    </xf>
    <xf numFmtId="0" fontId="43" fillId="0" borderId="11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12" fillId="14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textRotation="90" wrapText="1"/>
    </xf>
    <xf numFmtId="0" fontId="2" fillId="0" borderId="10" xfId="0" applyFont="1" applyBorder="1" applyAlignment="1">
      <alignment vertical="center" textRotation="90" wrapText="1"/>
    </xf>
    <xf numFmtId="0" fontId="10" fillId="7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3" fontId="37" fillId="10" borderId="6" xfId="0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25" fillId="9" borderId="56" xfId="0" applyFont="1" applyFill="1" applyBorder="1" applyAlignment="1">
      <alignment horizontal="center" vertical="center" wrapText="1"/>
    </xf>
    <xf numFmtId="0" fontId="25" fillId="9" borderId="76" xfId="0" applyFont="1" applyFill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15" borderId="39" xfId="0" applyFont="1" applyFill="1" applyBorder="1" applyAlignment="1">
      <alignment horizontal="center" vertical="center" wrapText="1"/>
    </xf>
    <xf numFmtId="0" fontId="19" fillId="15" borderId="40" xfId="0" applyFont="1" applyFill="1" applyBorder="1" applyAlignment="1">
      <alignment horizontal="center" vertical="center" wrapText="1"/>
    </xf>
    <xf numFmtId="0" fontId="19" fillId="15" borderId="36" xfId="0" applyFont="1" applyFill="1" applyBorder="1" applyAlignment="1">
      <alignment horizontal="center" vertical="center" wrapText="1"/>
    </xf>
    <xf numFmtId="0" fontId="24" fillId="16" borderId="39" xfId="0" applyFont="1" applyFill="1" applyBorder="1" applyAlignment="1">
      <alignment horizontal="center" vertical="center" wrapText="1"/>
    </xf>
    <xf numFmtId="0" fontId="24" fillId="16" borderId="57" xfId="0" applyFont="1" applyFill="1" applyBorder="1" applyAlignment="1">
      <alignment horizontal="center" vertical="center" wrapText="1"/>
    </xf>
    <xf numFmtId="0" fontId="25" fillId="16" borderId="58" xfId="0" applyFont="1" applyFill="1" applyBorder="1" applyAlignment="1">
      <alignment horizontal="center" vertical="center" wrapText="1"/>
    </xf>
    <xf numFmtId="0" fontId="25" fillId="16" borderId="59" xfId="0" applyFont="1" applyFill="1" applyBorder="1" applyAlignment="1">
      <alignment horizontal="center" vertical="center" wrapText="1"/>
    </xf>
    <xf numFmtId="0" fontId="25" fillId="16" borderId="60" xfId="0" applyFont="1" applyFill="1" applyBorder="1" applyAlignment="1">
      <alignment horizontal="center" vertical="center" wrapText="1"/>
    </xf>
    <xf numFmtId="0" fontId="19" fillId="16" borderId="39" xfId="0" applyFont="1" applyFill="1" applyBorder="1" applyAlignment="1">
      <alignment horizontal="center" vertical="center" wrapText="1"/>
    </xf>
    <xf numFmtId="0" fontId="19" fillId="16" borderId="40" xfId="0" applyFont="1" applyFill="1" applyBorder="1" applyAlignment="1">
      <alignment horizontal="center" vertical="center" wrapText="1"/>
    </xf>
    <xf numFmtId="0" fontId="19" fillId="16" borderId="36" xfId="0" applyFont="1" applyFill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25" fillId="9" borderId="64" xfId="0" applyFont="1" applyFill="1" applyBorder="1" applyAlignment="1">
      <alignment horizontal="center" vertical="center" wrapText="1"/>
    </xf>
    <xf numFmtId="0" fontId="25" fillId="9" borderId="65" xfId="0" applyFont="1" applyFill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25" fillId="9" borderId="55" xfId="0" applyFont="1" applyFill="1" applyBorder="1" applyAlignment="1">
      <alignment horizontal="center" vertical="center" wrapText="1"/>
    </xf>
    <xf numFmtId="0" fontId="25" fillId="9" borderId="72" xfId="0" applyFont="1" applyFill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3" fontId="26" fillId="10" borderId="16" xfId="0" applyNumberFormat="1" applyFont="1" applyFill="1" applyBorder="1" applyAlignment="1">
      <alignment horizontal="left" vertical="center"/>
    </xf>
    <xf numFmtId="3" fontId="26" fillId="10" borderId="4" xfId="0" applyNumberFormat="1" applyFont="1" applyFill="1" applyBorder="1" applyAlignment="1">
      <alignment horizontal="left" vertical="center"/>
    </xf>
    <xf numFmtId="3" fontId="26" fillId="10" borderId="43" xfId="0" applyNumberFormat="1" applyFont="1" applyFill="1" applyBorder="1" applyAlignment="1">
      <alignment horizontal="center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3" fontId="26" fillId="10" borderId="16" xfId="0" applyNumberFormat="1" applyFont="1" applyFill="1" applyBorder="1" applyAlignment="1">
      <alignment horizontal="center" vertical="center"/>
    </xf>
    <xf numFmtId="3" fontId="26" fillId="10" borderId="4" xfId="0" applyNumberFormat="1" applyFont="1" applyFill="1" applyBorder="1" applyAlignment="1">
      <alignment horizontal="center" vertical="center"/>
    </xf>
    <xf numFmtId="0" fontId="26" fillId="10" borderId="4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0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6" fillId="10" borderId="6" xfId="0" applyFont="1" applyFill="1" applyBorder="1" applyAlignment="1">
      <alignment horizontal="center" vertical="center"/>
    </xf>
    <xf numFmtId="0" fontId="19" fillId="0" borderId="77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" fillId="3" borderId="83" xfId="0" applyFont="1" applyFill="1" applyBorder="1" applyAlignment="1">
      <alignment horizontal="center" vertical="center" wrapText="1"/>
    </xf>
    <xf numFmtId="0" fontId="1" fillId="3" borderId="89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4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7" borderId="84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" fillId="3" borderId="94" xfId="0" applyFont="1" applyFill="1" applyBorder="1" applyAlignment="1">
      <alignment horizontal="center" vertical="center" wrapText="1"/>
    </xf>
    <xf numFmtId="0" fontId="1" fillId="3" borderId="95" xfId="0" applyFont="1" applyFill="1" applyBorder="1" applyAlignment="1">
      <alignment horizontal="center" vertical="center" wrapText="1"/>
    </xf>
    <xf numFmtId="0" fontId="2" fillId="13" borderId="48" xfId="0" applyFont="1" applyFill="1" applyBorder="1" applyAlignment="1">
      <alignment horizontal="center" vertical="center" textRotation="90" wrapText="1"/>
    </xf>
    <xf numFmtId="0" fontId="2" fillId="13" borderId="23" xfId="0" applyFont="1" applyFill="1" applyBorder="1" applyAlignment="1">
      <alignment horizontal="center" vertical="center" textRotation="90" wrapText="1"/>
    </xf>
    <xf numFmtId="0" fontId="6" fillId="13" borderId="9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26" fillId="0" borderId="43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10" borderId="97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6" fillId="3" borderId="8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3" fontId="26" fillId="10" borderId="43" xfId="0" applyNumberFormat="1" applyFont="1" applyFill="1" applyBorder="1" applyAlignment="1">
      <alignment horizontal="left" vertical="center"/>
    </xf>
    <xf numFmtId="0" fontId="22" fillId="9" borderId="55" xfId="0" applyFont="1" applyFill="1" applyBorder="1" applyAlignment="1">
      <alignment horizontal="center" vertical="center" wrapText="1"/>
    </xf>
    <xf numFmtId="0" fontId="22" fillId="9" borderId="72" xfId="0" applyFont="1" applyFill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1" fillId="16" borderId="39" xfId="0" applyFont="1" applyFill="1" applyBorder="1" applyAlignment="1">
      <alignment horizontal="center" vertical="center" wrapText="1"/>
    </xf>
    <xf numFmtId="0" fontId="21" fillId="16" borderId="57" xfId="0" applyFont="1" applyFill="1" applyBorder="1" applyAlignment="1">
      <alignment horizontal="center" vertical="center" wrapText="1"/>
    </xf>
    <xf numFmtId="0" fontId="22" fillId="16" borderId="58" xfId="0" applyFont="1" applyFill="1" applyBorder="1" applyAlignment="1">
      <alignment horizontal="center" vertical="center" wrapText="1"/>
    </xf>
    <xf numFmtId="0" fontId="22" fillId="16" borderId="59" xfId="0" applyFont="1" applyFill="1" applyBorder="1" applyAlignment="1">
      <alignment horizontal="center" vertical="center" wrapText="1"/>
    </xf>
    <xf numFmtId="0" fontId="22" fillId="16" borderId="60" xfId="0" applyFont="1" applyFill="1" applyBorder="1" applyAlignment="1">
      <alignment horizontal="center" vertical="center" wrapText="1"/>
    </xf>
    <xf numFmtId="0" fontId="29" fillId="14" borderId="0" xfId="0" applyFont="1" applyFill="1" applyAlignment="1">
      <alignment horizontal="center" vertical="center"/>
    </xf>
    <xf numFmtId="0" fontId="26" fillId="13" borderId="9" xfId="0" applyFont="1" applyFill="1" applyBorder="1" applyAlignment="1">
      <alignment horizontal="center" vertical="center" wrapText="1"/>
    </xf>
    <xf numFmtId="0" fontId="26" fillId="13" borderId="16" xfId="0" applyFont="1" applyFill="1" applyBorder="1" applyAlignment="1">
      <alignment horizontal="center" vertical="center" wrapText="1"/>
    </xf>
    <xf numFmtId="0" fontId="26" fillId="13" borderId="41" xfId="0" applyFont="1" applyFill="1" applyBorder="1" applyAlignment="1">
      <alignment horizontal="center" vertical="center" textRotation="90" wrapText="1"/>
    </xf>
    <xf numFmtId="0" fontId="26" fillId="13" borderId="42" xfId="0" applyFont="1" applyFill="1" applyBorder="1" applyAlignment="1">
      <alignment horizontal="center" vertical="center" textRotation="90" wrapText="1"/>
    </xf>
    <xf numFmtId="0" fontId="35" fillId="0" borderId="9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6" fillId="13" borderId="26" xfId="0" applyFont="1" applyFill="1" applyBorder="1" applyAlignment="1">
      <alignment horizontal="center" vertical="center" wrapText="1"/>
    </xf>
    <xf numFmtId="0" fontId="26" fillId="13" borderId="29" xfId="0" applyFont="1" applyFill="1" applyBorder="1" applyAlignment="1">
      <alignment horizontal="center" vertical="center" wrapText="1"/>
    </xf>
    <xf numFmtId="0" fontId="26" fillId="8" borderId="41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16" fillId="18" borderId="11" xfId="0" applyFont="1" applyFill="1" applyBorder="1" applyAlignment="1">
      <alignment horizontal="center" vertical="center"/>
    </xf>
    <xf numFmtId="0" fontId="16" fillId="18" borderId="33" xfId="0" applyFont="1" applyFill="1" applyBorder="1" applyAlignment="1">
      <alignment horizontal="center" vertical="center"/>
    </xf>
    <xf numFmtId="0" fontId="37" fillId="3" borderId="47" xfId="0" applyFont="1" applyFill="1" applyBorder="1" applyAlignment="1">
      <alignment horizontal="center" vertical="center" wrapText="1"/>
    </xf>
    <xf numFmtId="0" fontId="37" fillId="3" borderId="45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 wrapText="1"/>
    </xf>
    <xf numFmtId="0" fontId="37" fillId="3" borderId="43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 wrapText="1"/>
    </xf>
    <xf numFmtId="0" fontId="37" fillId="3" borderId="35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7" fillId="0" borderId="37" xfId="0" applyFont="1" applyBorder="1"/>
    <xf numFmtId="0" fontId="27" fillId="0" borderId="33" xfId="0" applyFont="1" applyBorder="1"/>
    <xf numFmtId="0" fontId="22" fillId="9" borderId="56" xfId="0" applyFont="1" applyFill="1" applyBorder="1" applyAlignment="1">
      <alignment horizontal="center" vertical="center" wrapText="1"/>
    </xf>
    <xf numFmtId="0" fontId="22" fillId="9" borderId="76" xfId="0" applyFont="1" applyFill="1" applyBorder="1" applyAlignment="1">
      <alignment horizontal="center" vertical="center" wrapText="1"/>
    </xf>
    <xf numFmtId="0" fontId="22" fillId="16" borderId="39" xfId="0" applyFont="1" applyFill="1" applyBorder="1" applyAlignment="1">
      <alignment horizontal="center" vertical="center" wrapText="1"/>
    </xf>
    <xf numFmtId="0" fontId="22" fillId="16" borderId="40" xfId="0" applyFont="1" applyFill="1" applyBorder="1" applyAlignment="1">
      <alignment horizontal="center" vertical="center" wrapText="1"/>
    </xf>
    <xf numFmtId="0" fontId="22" fillId="16" borderId="36" xfId="0" applyFont="1" applyFill="1" applyBorder="1" applyAlignment="1">
      <alignment horizontal="center" vertical="center" wrapText="1"/>
    </xf>
    <xf numFmtId="0" fontId="22" fillId="9" borderId="64" xfId="0" applyFont="1" applyFill="1" applyBorder="1" applyAlignment="1">
      <alignment horizontal="center" vertical="center" wrapText="1"/>
    </xf>
    <xf numFmtId="0" fontId="22" fillId="9" borderId="65" xfId="0" applyFont="1" applyFill="1" applyBorder="1" applyAlignment="1">
      <alignment horizontal="center" vertical="center" wrapText="1"/>
    </xf>
    <xf numFmtId="0" fontId="22" fillId="15" borderId="39" xfId="0" applyFont="1" applyFill="1" applyBorder="1" applyAlignment="1">
      <alignment horizontal="center" vertical="center" wrapText="1"/>
    </xf>
    <xf numFmtId="0" fontId="22" fillId="15" borderId="40" xfId="0" applyFont="1" applyFill="1" applyBorder="1" applyAlignment="1">
      <alignment horizontal="center" vertical="center" wrapText="1"/>
    </xf>
    <xf numFmtId="0" fontId="22" fillId="15" borderId="3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</cellXfs>
  <cellStyles count="4">
    <cellStyle name="Comma" xfId="3" builtinId="3"/>
    <cellStyle name="Milliers [0]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45"/>
  <sheetViews>
    <sheetView tabSelected="1" zoomScale="80" zoomScaleNormal="80" workbookViewId="0">
      <selection activeCell="H24" sqref="H24"/>
    </sheetView>
  </sheetViews>
  <sheetFormatPr baseColWidth="10" defaultColWidth="11.5" defaultRowHeight="15"/>
  <cols>
    <col min="1" max="1" width="7" style="144" customWidth="1"/>
    <col min="2" max="2" width="92.33203125" style="136" customWidth="1"/>
    <col min="3" max="3" width="15.6640625" style="61" customWidth="1"/>
    <col min="4" max="4" width="13.33203125" style="61" customWidth="1"/>
    <col min="5" max="5" width="9.1640625" style="61" customWidth="1"/>
    <col min="6" max="6" width="10.33203125" style="61" bestFit="1" customWidth="1"/>
    <col min="7" max="7" width="22" style="61" customWidth="1"/>
    <col min="8" max="8" width="35.33203125" style="61" customWidth="1"/>
    <col min="9" max="9" width="36.1640625" style="61" bestFit="1" customWidth="1"/>
    <col min="10" max="10" width="34.6640625" style="61" customWidth="1"/>
    <col min="11" max="11" width="34.5" style="61" bestFit="1" customWidth="1"/>
    <col min="12" max="12" width="31.83203125" style="61" customWidth="1"/>
    <col min="13" max="13" width="35.33203125" style="61" customWidth="1"/>
    <col min="14" max="14" width="32.5" style="61" customWidth="1"/>
    <col min="15" max="15" width="31.83203125" style="61" customWidth="1"/>
    <col min="16" max="16" width="35.33203125" style="61" customWidth="1"/>
    <col min="17" max="17" width="22.6640625" style="61" customWidth="1"/>
    <col min="18" max="18" width="35.5" style="61" customWidth="1"/>
    <col min="19" max="19" width="34.1640625" style="61" customWidth="1"/>
    <col min="20" max="20" width="36" style="61" customWidth="1"/>
    <col min="21" max="21" width="26.83203125" style="61" customWidth="1"/>
    <col min="22" max="22" width="35.83203125" style="61" customWidth="1"/>
    <col min="23" max="23" width="37" style="61" bestFit="1" customWidth="1"/>
    <col min="24" max="24" width="18.33203125" style="61" customWidth="1"/>
    <col min="25" max="25" width="17.83203125" style="61" customWidth="1"/>
    <col min="26" max="26" width="16.83203125" style="61" customWidth="1"/>
    <col min="27" max="30" width="12.6640625" style="61" customWidth="1"/>
    <col min="31" max="16384" width="11.5" style="61"/>
  </cols>
  <sheetData>
    <row r="1" spans="1:28" ht="16" thickBot="1"/>
    <row r="2" spans="1:28" s="10" customFormat="1" ht="34.5" customHeight="1" thickBot="1">
      <c r="A2" s="146"/>
      <c r="B2" s="134" t="s">
        <v>25</v>
      </c>
      <c r="C2" s="182" t="s">
        <v>131</v>
      </c>
      <c r="D2" s="183"/>
      <c r="E2" s="183"/>
      <c r="F2" s="183"/>
      <c r="G2" s="183"/>
      <c r="H2" s="184"/>
      <c r="I2" s="12"/>
      <c r="J2" s="68"/>
      <c r="K2" s="68"/>
      <c r="L2" s="68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67"/>
      <c r="AB2" s="67"/>
    </row>
    <row r="3" spans="1:28" s="10" customFormat="1" ht="32" thickBot="1">
      <c r="A3" s="144"/>
      <c r="B3" s="134" t="s">
        <v>26</v>
      </c>
      <c r="C3" s="187">
        <v>2026</v>
      </c>
      <c r="D3" s="188"/>
      <c r="E3" s="188"/>
      <c r="F3" s="188"/>
      <c r="G3" s="188"/>
      <c r="H3" s="189"/>
      <c r="I3" s="2"/>
      <c r="J3" s="61"/>
      <c r="K3" s="61"/>
      <c r="L3" s="6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8" s="10" customFormat="1" ht="34.5" customHeight="1" thickBot="1">
      <c r="A4" s="144"/>
      <c r="B4" s="134" t="s">
        <v>27</v>
      </c>
      <c r="C4" s="190" t="s">
        <v>131</v>
      </c>
      <c r="D4" s="191"/>
      <c r="E4" s="191"/>
      <c r="F4" s="191"/>
      <c r="G4" s="191"/>
      <c r="H4" s="192"/>
      <c r="I4" s="2"/>
      <c r="J4" s="213" t="s">
        <v>321</v>
      </c>
      <c r="K4" s="213"/>
      <c r="L4" s="4"/>
      <c r="M4" s="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8" s="10" customFormat="1" ht="47.25" customHeight="1" thickBot="1">
      <c r="A5" s="144"/>
      <c r="B5" s="135" t="s">
        <v>28</v>
      </c>
      <c r="C5" s="193" t="s">
        <v>480</v>
      </c>
      <c r="D5" s="191"/>
      <c r="E5" s="191"/>
      <c r="F5" s="191"/>
      <c r="G5" s="191"/>
      <c r="H5" s="192"/>
      <c r="I5" s="2"/>
      <c r="J5" s="61"/>
      <c r="K5" s="61"/>
      <c r="L5" s="6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8" s="10" customFormat="1" ht="32" thickBot="1">
      <c r="A6" s="144"/>
      <c r="B6" s="134" t="s">
        <v>29</v>
      </c>
      <c r="C6" s="190" t="s">
        <v>320</v>
      </c>
      <c r="D6" s="194"/>
      <c r="E6" s="194"/>
      <c r="F6" s="194"/>
      <c r="G6" s="194"/>
      <c r="H6" s="19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61"/>
      <c r="Y6" s="61"/>
      <c r="Z6" s="61"/>
    </row>
    <row r="7" spans="1:28" s="10" customFormat="1" ht="24">
      <c r="A7" s="144"/>
      <c r="B7" s="136"/>
      <c r="C7" s="61"/>
      <c r="D7" s="61"/>
      <c r="E7" s="61"/>
      <c r="F7" s="61"/>
      <c r="G7" s="61"/>
      <c r="H7" s="61"/>
      <c r="I7" s="198" t="s">
        <v>468</v>
      </c>
      <c r="J7" s="198"/>
      <c r="K7" s="198"/>
      <c r="L7" s="198"/>
      <c r="M7" s="198"/>
      <c r="N7" s="198"/>
      <c r="O7" s="198"/>
      <c r="P7" s="2"/>
      <c r="Q7" s="2"/>
      <c r="R7" s="2"/>
      <c r="S7" s="2"/>
      <c r="T7" s="2"/>
      <c r="U7" s="2"/>
      <c r="V7" s="2"/>
      <c r="W7" s="2"/>
      <c r="X7" s="61"/>
      <c r="Y7" s="61"/>
      <c r="Z7" s="61"/>
    </row>
    <row r="8" spans="1:28" s="10" customFormat="1">
      <c r="A8" s="144"/>
      <c r="B8" s="136"/>
      <c r="C8" s="115"/>
      <c r="D8" s="115"/>
      <c r="E8" s="115"/>
      <c r="F8" s="115"/>
      <c r="G8" s="61"/>
      <c r="H8" s="61"/>
      <c r="I8" s="61"/>
      <c r="J8" s="61"/>
      <c r="K8" s="61"/>
      <c r="L8" s="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8" s="10" customFormat="1" ht="16" thickBot="1">
      <c r="A9" s="144"/>
      <c r="B9" s="13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8" s="10" customFormat="1" ht="18">
      <c r="A10" s="207" t="s">
        <v>17</v>
      </c>
      <c r="B10" s="205"/>
      <c r="C10" s="205"/>
      <c r="D10" s="205"/>
      <c r="E10" s="205"/>
      <c r="F10" s="205"/>
      <c r="G10" s="201" t="s">
        <v>20</v>
      </c>
      <c r="H10" s="204" t="s">
        <v>21</v>
      </c>
      <c r="I10" s="204"/>
      <c r="J10" s="204"/>
      <c r="K10" s="204"/>
      <c r="L10" s="210" t="s">
        <v>22</v>
      </c>
      <c r="M10" s="210"/>
      <c r="N10" s="210"/>
      <c r="O10" s="204" t="s">
        <v>0</v>
      </c>
      <c r="P10" s="204"/>
      <c r="Q10" s="204"/>
      <c r="R10" s="204"/>
      <c r="S10" s="204"/>
      <c r="T10" s="204"/>
      <c r="U10" s="204"/>
      <c r="V10" s="205" t="s">
        <v>77</v>
      </c>
      <c r="W10" s="206"/>
      <c r="X10" s="61"/>
      <c r="Y10" s="61"/>
      <c r="Z10" s="61"/>
    </row>
    <row r="11" spans="1:28" s="10" customFormat="1" ht="32">
      <c r="A11" s="208" t="s">
        <v>15</v>
      </c>
      <c r="B11" s="196" t="s">
        <v>16</v>
      </c>
      <c r="C11" s="196" t="s">
        <v>6</v>
      </c>
      <c r="D11" s="196" t="s">
        <v>56</v>
      </c>
      <c r="E11" s="196" t="s">
        <v>8</v>
      </c>
      <c r="F11" s="211" t="s">
        <v>24</v>
      </c>
      <c r="G11" s="202"/>
      <c r="H11" s="185" t="s">
        <v>9</v>
      </c>
      <c r="I11" s="60" t="s">
        <v>23</v>
      </c>
      <c r="J11" s="60" t="s">
        <v>10</v>
      </c>
      <c r="K11" s="60" t="s">
        <v>14</v>
      </c>
      <c r="L11" s="60" t="s">
        <v>80</v>
      </c>
      <c r="M11" s="60" t="s">
        <v>79</v>
      </c>
      <c r="N11" s="60" t="s">
        <v>105</v>
      </c>
      <c r="O11" s="60" t="s">
        <v>100</v>
      </c>
      <c r="P11" s="60" t="s">
        <v>101</v>
      </c>
      <c r="Q11" s="185" t="s">
        <v>63</v>
      </c>
      <c r="R11" s="60" t="s">
        <v>71</v>
      </c>
      <c r="S11" s="60" t="s">
        <v>4</v>
      </c>
      <c r="T11" s="60" t="s">
        <v>78</v>
      </c>
      <c r="U11" s="60" t="s">
        <v>95</v>
      </c>
      <c r="V11" s="60" t="s">
        <v>5</v>
      </c>
      <c r="W11" s="199" t="s">
        <v>64</v>
      </c>
    </row>
    <row r="12" spans="1:28" s="10" customFormat="1">
      <c r="A12" s="209"/>
      <c r="B12" s="197"/>
      <c r="C12" s="197"/>
      <c r="D12" s="197"/>
      <c r="E12" s="197"/>
      <c r="F12" s="212"/>
      <c r="G12" s="203"/>
      <c r="H12" s="186"/>
      <c r="I12" s="148" t="s">
        <v>66</v>
      </c>
      <c r="J12" s="149" t="s">
        <v>69</v>
      </c>
      <c r="K12" s="148" t="s">
        <v>67</v>
      </c>
      <c r="L12" s="149" t="s">
        <v>68</v>
      </c>
      <c r="M12" s="148" t="s">
        <v>66</v>
      </c>
      <c r="N12" s="150" t="s">
        <v>68</v>
      </c>
      <c r="O12" s="149" t="s">
        <v>72</v>
      </c>
      <c r="P12" s="150" t="s">
        <v>66</v>
      </c>
      <c r="Q12" s="186"/>
      <c r="R12" s="148" t="s">
        <v>72</v>
      </c>
      <c r="S12" s="151" t="s">
        <v>94</v>
      </c>
      <c r="T12" s="151" t="s">
        <v>69</v>
      </c>
      <c r="U12" s="151" t="s">
        <v>93</v>
      </c>
      <c r="V12" s="147"/>
      <c r="W12" s="200"/>
    </row>
    <row r="13" spans="1:28" s="10" customFormat="1" ht="16">
      <c r="A13" s="156">
        <v>1</v>
      </c>
      <c r="B13" s="176" t="s">
        <v>322</v>
      </c>
      <c r="C13" s="214" t="s">
        <v>116</v>
      </c>
      <c r="D13" s="180" t="s">
        <v>57</v>
      </c>
      <c r="E13" s="156">
        <v>1</v>
      </c>
      <c r="F13" s="156" t="s">
        <v>40</v>
      </c>
      <c r="G13" s="55" t="s">
        <v>18</v>
      </c>
      <c r="H13" s="152">
        <v>46076</v>
      </c>
      <c r="I13" s="152">
        <f>H13+14</f>
        <v>46090</v>
      </c>
      <c r="J13" s="152">
        <f>3+I13</f>
        <v>46093</v>
      </c>
      <c r="K13" s="152">
        <f>J13+32</f>
        <v>46125</v>
      </c>
      <c r="L13" s="152">
        <v>46142</v>
      </c>
      <c r="M13" s="152">
        <f>L13+12</f>
        <v>46154</v>
      </c>
      <c r="N13" s="152">
        <f>M13+15</f>
        <v>46169</v>
      </c>
      <c r="O13" s="152">
        <f>N13+7</f>
        <v>46176</v>
      </c>
      <c r="P13" s="152">
        <f>O13+13</f>
        <v>46189</v>
      </c>
      <c r="Q13" s="153"/>
      <c r="R13" s="152">
        <f>P13+7</f>
        <v>46196</v>
      </c>
      <c r="S13" s="152">
        <f>R13+10</f>
        <v>46206</v>
      </c>
      <c r="T13" s="152">
        <f>S13+4</f>
        <v>46210</v>
      </c>
      <c r="U13" s="152">
        <f>T13+3</f>
        <v>46213</v>
      </c>
      <c r="V13" s="78">
        <v>46218</v>
      </c>
      <c r="W13" s="78">
        <v>46223</v>
      </c>
    </row>
    <row r="14" spans="1:28" s="10" customFormat="1" ht="16">
      <c r="A14" s="156"/>
      <c r="B14" s="176"/>
      <c r="C14" s="214"/>
      <c r="D14" s="180"/>
      <c r="E14" s="156"/>
      <c r="F14" s="156"/>
      <c r="G14" s="54" t="s">
        <v>19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77"/>
      <c r="W14" s="77"/>
    </row>
    <row r="15" spans="1:28" ht="16">
      <c r="A15" s="156">
        <v>2</v>
      </c>
      <c r="B15" s="176" t="s">
        <v>132</v>
      </c>
      <c r="C15" s="214"/>
      <c r="D15" s="180"/>
      <c r="E15" s="156">
        <v>2</v>
      </c>
      <c r="F15" s="156" t="s">
        <v>40</v>
      </c>
      <c r="G15" s="55" t="s">
        <v>18</v>
      </c>
      <c r="H15" s="152">
        <v>46078</v>
      </c>
      <c r="I15" s="152">
        <f>H15+12</f>
        <v>46090</v>
      </c>
      <c r="J15" s="152">
        <f>I15+3</f>
        <v>46093</v>
      </c>
      <c r="K15" s="152">
        <f>32+J15</f>
        <v>46125</v>
      </c>
      <c r="L15" s="152">
        <f>K15+15</f>
        <v>46140</v>
      </c>
      <c r="M15" s="152">
        <f>L15+13</f>
        <v>46153</v>
      </c>
      <c r="N15" s="152">
        <f>M15+15</f>
        <v>46168</v>
      </c>
      <c r="O15" s="152">
        <f>N15+7</f>
        <v>46175</v>
      </c>
      <c r="P15" s="152">
        <f>O15+14</f>
        <v>46189</v>
      </c>
      <c r="Q15" s="153"/>
      <c r="R15" s="152">
        <f>P15+7</f>
        <v>46196</v>
      </c>
      <c r="S15" s="152">
        <f>R15+10</f>
        <v>46206</v>
      </c>
      <c r="T15" s="152">
        <f>S15+4</f>
        <v>46210</v>
      </c>
      <c r="U15" s="152">
        <f>T15+3</f>
        <v>46213</v>
      </c>
      <c r="V15" s="78">
        <v>46220</v>
      </c>
      <c r="W15" s="78">
        <v>46227</v>
      </c>
      <c r="X15" s="10"/>
      <c r="Y15" s="10"/>
      <c r="Z15" s="10"/>
      <c r="AA15" s="10"/>
      <c r="AB15" s="10"/>
    </row>
    <row r="16" spans="1:28" ht="16">
      <c r="A16" s="156"/>
      <c r="B16" s="176"/>
      <c r="C16" s="214"/>
      <c r="D16" s="180"/>
      <c r="E16" s="156"/>
      <c r="F16" s="156"/>
      <c r="G16" s="54" t="s">
        <v>19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77"/>
      <c r="W16" s="77"/>
      <c r="X16" s="10"/>
      <c r="Y16" s="10"/>
      <c r="Z16" s="10"/>
      <c r="AA16" s="10"/>
      <c r="AB16" s="10"/>
    </row>
    <row r="17" spans="1:29" ht="16">
      <c r="A17" s="156">
        <v>3</v>
      </c>
      <c r="B17" s="176" t="s">
        <v>272</v>
      </c>
      <c r="C17" s="214"/>
      <c r="D17" s="180"/>
      <c r="E17" s="156">
        <v>3</v>
      </c>
      <c r="F17" s="156" t="s">
        <v>40</v>
      </c>
      <c r="G17" s="55" t="s">
        <v>18</v>
      </c>
      <c r="H17" s="152">
        <v>46080</v>
      </c>
      <c r="I17" s="152">
        <f>H17+12</f>
        <v>46092</v>
      </c>
      <c r="J17" s="152">
        <f>I17+5</f>
        <v>46097</v>
      </c>
      <c r="K17" s="152">
        <f>J17+30</f>
        <v>46127</v>
      </c>
      <c r="L17" s="152">
        <f>K17+15</f>
        <v>46142</v>
      </c>
      <c r="M17" s="152">
        <f>L17+12</f>
        <v>46154</v>
      </c>
      <c r="N17" s="152">
        <f>M17+15</f>
        <v>46169</v>
      </c>
      <c r="O17" s="152">
        <f>N17+7</f>
        <v>46176</v>
      </c>
      <c r="P17" s="152">
        <f>O17+13</f>
        <v>46189</v>
      </c>
      <c r="Q17" s="153"/>
      <c r="R17" s="152">
        <f>P17+7</f>
        <v>46196</v>
      </c>
      <c r="S17" s="152">
        <f>R17+10</f>
        <v>46206</v>
      </c>
      <c r="T17" s="152">
        <f>S17+4</f>
        <v>46210</v>
      </c>
      <c r="U17" s="152">
        <f>T17+3</f>
        <v>46213</v>
      </c>
      <c r="V17" s="78">
        <v>46218</v>
      </c>
      <c r="W17" s="78">
        <f>V17+7</f>
        <v>46225</v>
      </c>
      <c r="X17" s="10"/>
      <c r="Y17" s="10"/>
      <c r="Z17" s="10"/>
      <c r="AA17" s="10"/>
      <c r="AB17" s="10"/>
    </row>
    <row r="18" spans="1:29" ht="16">
      <c r="A18" s="156"/>
      <c r="B18" s="176"/>
      <c r="C18" s="214"/>
      <c r="D18" s="180"/>
      <c r="E18" s="156"/>
      <c r="F18" s="156"/>
      <c r="G18" s="54" t="s">
        <v>19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77"/>
      <c r="W18" s="77"/>
      <c r="X18" s="10"/>
      <c r="Y18" s="10"/>
      <c r="Z18" s="10"/>
      <c r="AA18" s="10"/>
      <c r="AB18" s="10"/>
    </row>
    <row r="19" spans="1:29" ht="16">
      <c r="A19" s="156">
        <v>4</v>
      </c>
      <c r="B19" s="176" t="s">
        <v>273</v>
      </c>
      <c r="C19" s="214"/>
      <c r="D19" s="180"/>
      <c r="E19" s="156">
        <v>4</v>
      </c>
      <c r="F19" s="156" t="s">
        <v>40</v>
      </c>
      <c r="G19" s="126" t="s">
        <v>18</v>
      </c>
      <c r="H19" s="143">
        <v>46083</v>
      </c>
      <c r="I19" s="143">
        <f>H19+14</f>
        <v>46097</v>
      </c>
      <c r="J19" s="143">
        <f>I19+3</f>
        <v>46100</v>
      </c>
      <c r="K19" s="143">
        <f>J19+32</f>
        <v>46132</v>
      </c>
      <c r="L19" s="143">
        <f>K19+15</f>
        <v>46147</v>
      </c>
      <c r="M19" s="143">
        <f>L19+13</f>
        <v>46160</v>
      </c>
      <c r="N19" s="143">
        <f>M19+15</f>
        <v>46175</v>
      </c>
      <c r="O19" s="143">
        <f>N19+7</f>
        <v>46182</v>
      </c>
      <c r="P19" s="143">
        <f>O19+13</f>
        <v>46195</v>
      </c>
      <c r="Q19" s="153"/>
      <c r="R19" s="143">
        <f>P19+7</f>
        <v>46202</v>
      </c>
      <c r="S19" s="143">
        <f>R19+14</f>
        <v>46216</v>
      </c>
      <c r="T19" s="143">
        <f>S19+4</f>
        <v>46220</v>
      </c>
      <c r="U19" s="143">
        <f>T19+5</f>
        <v>46225</v>
      </c>
      <c r="V19" s="129">
        <f>U19+7</f>
        <v>46232</v>
      </c>
      <c r="W19" s="129">
        <f>V19+7</f>
        <v>46239</v>
      </c>
      <c r="X19" s="10"/>
      <c r="Y19" s="10"/>
      <c r="Z19" s="10"/>
      <c r="AA19" s="10"/>
      <c r="AB19" s="10"/>
    </row>
    <row r="20" spans="1:29" ht="16">
      <c r="A20" s="156"/>
      <c r="B20" s="176"/>
      <c r="C20" s="214"/>
      <c r="D20" s="180"/>
      <c r="E20" s="156"/>
      <c r="F20" s="156"/>
      <c r="G20" s="54" t="s">
        <v>19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77"/>
      <c r="W20" s="77"/>
      <c r="X20" s="10"/>
      <c r="Y20" s="10"/>
      <c r="Z20" s="10"/>
      <c r="AA20" s="10"/>
      <c r="AB20" s="10"/>
    </row>
    <row r="21" spans="1:29" s="73" customFormat="1" ht="15" customHeight="1">
      <c r="A21" s="156">
        <v>5</v>
      </c>
      <c r="B21" s="176" t="s">
        <v>274</v>
      </c>
      <c r="C21" s="214"/>
      <c r="D21" s="180"/>
      <c r="E21" s="156">
        <v>5</v>
      </c>
      <c r="F21" s="156" t="s">
        <v>40</v>
      </c>
      <c r="G21" s="126" t="s">
        <v>18</v>
      </c>
      <c r="H21" s="143">
        <v>46087</v>
      </c>
      <c r="I21" s="143">
        <f>H21+12</f>
        <v>46099</v>
      </c>
      <c r="J21" s="143">
        <f>I21+5</f>
        <v>46104</v>
      </c>
      <c r="K21" s="143">
        <f>J21+30</f>
        <v>46134</v>
      </c>
      <c r="L21" s="143">
        <f>K21+15</f>
        <v>46149</v>
      </c>
      <c r="M21" s="143">
        <f>L21+14</f>
        <v>46163</v>
      </c>
      <c r="N21" s="143">
        <f>M21+15</f>
        <v>46178</v>
      </c>
      <c r="O21" s="143">
        <f>N21+7</f>
        <v>46185</v>
      </c>
      <c r="P21" s="143">
        <f>O21+14</f>
        <v>46199</v>
      </c>
      <c r="Q21" s="153"/>
      <c r="R21" s="143">
        <f>P21+7</f>
        <v>46206</v>
      </c>
      <c r="S21" s="143">
        <f>R21+10</f>
        <v>46216</v>
      </c>
      <c r="T21" s="143">
        <f>S21+3</f>
        <v>46219</v>
      </c>
      <c r="U21" s="143">
        <f>T21+4</f>
        <v>46223</v>
      </c>
      <c r="V21" s="129">
        <f>U21+4</f>
        <v>46227</v>
      </c>
      <c r="W21" s="129">
        <f>V21+7</f>
        <v>46234</v>
      </c>
      <c r="X21" s="10"/>
      <c r="Y21" s="10"/>
      <c r="Z21" s="10"/>
      <c r="AA21" s="10"/>
      <c r="AB21" s="10"/>
      <c r="AC21" s="61"/>
    </row>
    <row r="22" spans="1:29" s="73" customFormat="1" ht="12.75" customHeight="1">
      <c r="A22" s="156"/>
      <c r="B22" s="176"/>
      <c r="C22" s="214"/>
      <c r="D22" s="180"/>
      <c r="E22" s="156"/>
      <c r="F22" s="156"/>
      <c r="G22" s="54" t="s">
        <v>19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77"/>
      <c r="W22" s="77"/>
      <c r="X22" s="10"/>
      <c r="Y22" s="10"/>
      <c r="Z22" s="10"/>
      <c r="AA22" s="10"/>
      <c r="AB22" s="10"/>
      <c r="AC22" s="61"/>
    </row>
    <row r="23" spans="1:29" s="73" customFormat="1" ht="16">
      <c r="A23" s="156">
        <v>6</v>
      </c>
      <c r="B23" s="176" t="s">
        <v>272</v>
      </c>
      <c r="C23" s="214"/>
      <c r="D23" s="180"/>
      <c r="E23" s="156">
        <v>6</v>
      </c>
      <c r="F23" s="156" t="s">
        <v>40</v>
      </c>
      <c r="G23" s="126" t="s">
        <v>18</v>
      </c>
      <c r="H23" s="143">
        <v>46090</v>
      </c>
      <c r="I23" s="143">
        <f>H23+14</f>
        <v>46104</v>
      </c>
      <c r="J23" s="143">
        <f>I23+3</f>
        <v>46107</v>
      </c>
      <c r="K23" s="143">
        <f>J23+32</f>
        <v>46139</v>
      </c>
      <c r="L23" s="143">
        <f>K23+15</f>
        <v>46154</v>
      </c>
      <c r="M23" s="143">
        <f>L23+13</f>
        <v>46167</v>
      </c>
      <c r="N23" s="143">
        <f>M23+15</f>
        <v>46182</v>
      </c>
      <c r="O23" s="143">
        <f>N23+7</f>
        <v>46189</v>
      </c>
      <c r="P23" s="143">
        <f>O23+14</f>
        <v>46203</v>
      </c>
      <c r="Q23" s="153"/>
      <c r="R23" s="143">
        <f>P23+7</f>
        <v>46210</v>
      </c>
      <c r="S23" s="143">
        <f>R23+10</f>
        <v>46220</v>
      </c>
      <c r="T23" s="143">
        <f>S23+4</f>
        <v>46224</v>
      </c>
      <c r="U23" s="143">
        <f>T23+3</f>
        <v>46227</v>
      </c>
      <c r="V23" s="129">
        <f>3+U23</f>
        <v>46230</v>
      </c>
      <c r="W23" s="129">
        <v>46237</v>
      </c>
      <c r="X23" s="10"/>
      <c r="Y23" s="10"/>
      <c r="Z23" s="10"/>
      <c r="AA23" s="10"/>
      <c r="AB23" s="10"/>
      <c r="AC23" s="61"/>
    </row>
    <row r="24" spans="1:29" s="73" customFormat="1" ht="16">
      <c r="A24" s="156"/>
      <c r="B24" s="176"/>
      <c r="C24" s="214"/>
      <c r="D24" s="180"/>
      <c r="E24" s="156"/>
      <c r="F24" s="156"/>
      <c r="G24" s="54" t="s">
        <v>19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77"/>
      <c r="W24" s="77"/>
      <c r="X24" s="10"/>
      <c r="Y24" s="10"/>
      <c r="Z24" s="10"/>
      <c r="AA24" s="10"/>
      <c r="AB24" s="10"/>
      <c r="AC24" s="61"/>
    </row>
    <row r="25" spans="1:29" ht="16">
      <c r="A25" s="156">
        <v>7</v>
      </c>
      <c r="B25" s="176" t="s">
        <v>275</v>
      </c>
      <c r="C25" s="214"/>
      <c r="D25" s="180"/>
      <c r="E25" s="156">
        <v>7</v>
      </c>
      <c r="F25" s="156" t="s">
        <v>40</v>
      </c>
      <c r="G25" s="126" t="s">
        <v>18</v>
      </c>
      <c r="H25" s="143">
        <v>46091</v>
      </c>
      <c r="I25" s="143">
        <f>H25+14</f>
        <v>46105</v>
      </c>
      <c r="J25" s="143">
        <v>46093</v>
      </c>
      <c r="K25" s="143">
        <f>J25+32</f>
        <v>46125</v>
      </c>
      <c r="L25" s="143">
        <v>46142</v>
      </c>
      <c r="M25" s="143">
        <f>L25+12</f>
        <v>46154</v>
      </c>
      <c r="N25" s="143">
        <f>M25+15</f>
        <v>46169</v>
      </c>
      <c r="O25" s="143">
        <f>N25+7</f>
        <v>46176</v>
      </c>
      <c r="P25" s="143">
        <f>O25+13</f>
        <v>46189</v>
      </c>
      <c r="Q25" s="153"/>
      <c r="R25" s="143">
        <f>P25+7</f>
        <v>46196</v>
      </c>
      <c r="S25" s="143">
        <f>R25+10</f>
        <v>46206</v>
      </c>
      <c r="T25" s="143">
        <f>S25+4</f>
        <v>46210</v>
      </c>
      <c r="U25" s="143">
        <f>T25+3</f>
        <v>46213</v>
      </c>
      <c r="V25" s="129">
        <v>46218</v>
      </c>
      <c r="W25" s="129">
        <v>46223</v>
      </c>
      <c r="X25" s="10"/>
      <c r="Y25" s="10"/>
      <c r="Z25" s="10"/>
    </row>
    <row r="26" spans="1:29" ht="16">
      <c r="A26" s="156"/>
      <c r="B26" s="176"/>
      <c r="C26" s="214"/>
      <c r="D26" s="180"/>
      <c r="E26" s="156"/>
      <c r="F26" s="156"/>
      <c r="G26" s="54" t="s">
        <v>19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77"/>
      <c r="W26" s="77"/>
      <c r="X26" s="10"/>
      <c r="Y26" s="10"/>
      <c r="Z26" s="10"/>
    </row>
    <row r="27" spans="1:29" ht="16">
      <c r="A27" s="156">
        <v>8</v>
      </c>
      <c r="B27" s="176" t="s">
        <v>276</v>
      </c>
      <c r="C27" s="214"/>
      <c r="D27" s="180"/>
      <c r="E27" s="156">
        <v>8</v>
      </c>
      <c r="F27" s="156" t="s">
        <v>40</v>
      </c>
      <c r="G27" s="126" t="s">
        <v>18</v>
      </c>
      <c r="H27" s="143">
        <v>46064</v>
      </c>
      <c r="I27" s="143">
        <f>H27+12</f>
        <v>46076</v>
      </c>
      <c r="J27" s="143">
        <f>3+I27</f>
        <v>46079</v>
      </c>
      <c r="K27" s="143">
        <f>32+J27</f>
        <v>46111</v>
      </c>
      <c r="L27" s="143">
        <f>15+K27</f>
        <v>46126</v>
      </c>
      <c r="M27" s="143">
        <f>L27+13</f>
        <v>46139</v>
      </c>
      <c r="N27" s="143">
        <f>M27+15</f>
        <v>46154</v>
      </c>
      <c r="O27" s="143">
        <f>N27+7</f>
        <v>46161</v>
      </c>
      <c r="P27" s="143">
        <f>O27+13</f>
        <v>46174</v>
      </c>
      <c r="Q27" s="153"/>
      <c r="R27" s="143">
        <f>P27+7</f>
        <v>46181</v>
      </c>
      <c r="S27" s="143">
        <f>R27+10</f>
        <v>46191</v>
      </c>
      <c r="T27" s="143">
        <f>S27+4</f>
        <v>46195</v>
      </c>
      <c r="U27" s="143">
        <f>T27+3</f>
        <v>46198</v>
      </c>
      <c r="V27" s="129">
        <f>U27+5</f>
        <v>46203</v>
      </c>
      <c r="W27" s="129">
        <f>V27+6</f>
        <v>46209</v>
      </c>
      <c r="X27" s="10"/>
      <c r="Y27" s="10"/>
      <c r="Z27" s="10"/>
    </row>
    <row r="28" spans="1:29" ht="16">
      <c r="A28" s="156"/>
      <c r="B28" s="176"/>
      <c r="C28" s="214"/>
      <c r="D28" s="180"/>
      <c r="E28" s="156"/>
      <c r="F28" s="156"/>
      <c r="G28" s="139" t="s">
        <v>19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140"/>
      <c r="W28" s="140"/>
      <c r="X28" s="10"/>
      <c r="Y28" s="10"/>
      <c r="Z28" s="10"/>
    </row>
    <row r="29" spans="1:29" ht="17.25" customHeight="1">
      <c r="A29" s="156">
        <v>9</v>
      </c>
      <c r="B29" s="176" t="s">
        <v>133</v>
      </c>
      <c r="C29" s="214"/>
      <c r="D29" s="180"/>
      <c r="E29" s="156">
        <v>9</v>
      </c>
      <c r="F29" s="156" t="s">
        <v>40</v>
      </c>
      <c r="G29" s="126" t="s">
        <v>18</v>
      </c>
      <c r="H29" s="143">
        <v>46066</v>
      </c>
      <c r="I29" s="143">
        <f>H29+12</f>
        <v>46078</v>
      </c>
      <c r="J29" s="143">
        <f>5+I29</f>
        <v>46083</v>
      </c>
      <c r="K29" s="143">
        <f>30+J29</f>
        <v>46113</v>
      </c>
      <c r="L29" s="143">
        <f>K29+15</f>
        <v>46128</v>
      </c>
      <c r="M29" s="143">
        <f>L29+14</f>
        <v>46142</v>
      </c>
      <c r="N29" s="143">
        <f>M29+15</f>
        <v>46157</v>
      </c>
      <c r="O29" s="143">
        <f>N29+7</f>
        <v>46164</v>
      </c>
      <c r="P29" s="143">
        <f>O29+13</f>
        <v>46177</v>
      </c>
      <c r="Q29" s="153"/>
      <c r="R29" s="143">
        <f>P29+7</f>
        <v>46184</v>
      </c>
      <c r="S29" s="143">
        <f>R29+11</f>
        <v>46195</v>
      </c>
      <c r="T29" s="143">
        <f>S29+4</f>
        <v>46199</v>
      </c>
      <c r="U29" s="143">
        <f>T29+3</f>
        <v>46202</v>
      </c>
      <c r="V29" s="129">
        <f>U29+7</f>
        <v>46209</v>
      </c>
      <c r="W29" s="129">
        <f>7+V29</f>
        <v>46216</v>
      </c>
      <c r="X29" s="10"/>
      <c r="Y29" s="10"/>
      <c r="Z29" s="10"/>
    </row>
    <row r="30" spans="1:29" ht="17.25" customHeight="1">
      <c r="A30" s="156"/>
      <c r="B30" s="176"/>
      <c r="C30" s="214"/>
      <c r="D30" s="180"/>
      <c r="E30" s="156"/>
      <c r="F30" s="156"/>
      <c r="G30" s="139" t="s">
        <v>19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140"/>
      <c r="W30" s="140"/>
      <c r="X30" s="10"/>
      <c r="Y30" s="10"/>
      <c r="Z30" s="10"/>
    </row>
    <row r="31" spans="1:29" ht="16">
      <c r="A31" s="156">
        <v>10</v>
      </c>
      <c r="B31" s="176" t="s">
        <v>134</v>
      </c>
      <c r="C31" s="214"/>
      <c r="D31" s="180"/>
      <c r="E31" s="156">
        <v>10</v>
      </c>
      <c r="F31" s="156" t="s">
        <v>40</v>
      </c>
      <c r="G31" s="126" t="s">
        <v>18</v>
      </c>
      <c r="H31" s="143">
        <v>46069</v>
      </c>
      <c r="I31" s="143">
        <f>14+H31</f>
        <v>46083</v>
      </c>
      <c r="J31" s="143">
        <f>3+I31</f>
        <v>46086</v>
      </c>
      <c r="K31" s="143">
        <f>32+J31</f>
        <v>46118</v>
      </c>
      <c r="L31" s="143">
        <f>15+K31</f>
        <v>46133</v>
      </c>
      <c r="M31" s="143">
        <f>L31+13</f>
        <v>46146</v>
      </c>
      <c r="N31" s="143">
        <f>M31+15</f>
        <v>46161</v>
      </c>
      <c r="O31" s="143">
        <f>N31+7</f>
        <v>46168</v>
      </c>
      <c r="P31" s="143">
        <f>O31+13</f>
        <v>46181</v>
      </c>
      <c r="Q31" s="153"/>
      <c r="R31" s="143">
        <f>P31+7</f>
        <v>46188</v>
      </c>
      <c r="S31" s="143">
        <f>R31+10</f>
        <v>46198</v>
      </c>
      <c r="T31" s="143">
        <f>S31+4</f>
        <v>46202</v>
      </c>
      <c r="U31" s="143">
        <f>T31+3</f>
        <v>46205</v>
      </c>
      <c r="V31" s="129">
        <v>46218</v>
      </c>
      <c r="W31" s="129">
        <v>46223</v>
      </c>
      <c r="X31" s="10"/>
      <c r="Y31" s="10"/>
      <c r="Z31" s="10"/>
    </row>
    <row r="32" spans="1:29" ht="16">
      <c r="A32" s="156"/>
      <c r="B32" s="176"/>
      <c r="C32" s="214"/>
      <c r="D32" s="180"/>
      <c r="E32" s="156"/>
      <c r="F32" s="156"/>
      <c r="G32" s="54" t="s">
        <v>19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77"/>
      <c r="W32" s="77"/>
      <c r="X32" s="10"/>
      <c r="Y32" s="10"/>
      <c r="Z32" s="10"/>
    </row>
    <row r="33" spans="1:42" ht="16">
      <c r="A33" s="156">
        <v>11</v>
      </c>
      <c r="B33" s="176" t="s">
        <v>135</v>
      </c>
      <c r="C33" s="214"/>
      <c r="D33" s="180"/>
      <c r="E33" s="156">
        <v>11</v>
      </c>
      <c r="F33" s="156" t="s">
        <v>40</v>
      </c>
      <c r="G33" s="126" t="s">
        <v>18</v>
      </c>
      <c r="H33" s="143">
        <v>46070</v>
      </c>
      <c r="I33" s="143">
        <f>H33+14</f>
        <v>46084</v>
      </c>
      <c r="J33" s="143">
        <f>3+I33</f>
        <v>46087</v>
      </c>
      <c r="K33" s="143">
        <f>31+J33</f>
        <v>46118</v>
      </c>
      <c r="L33" s="143">
        <f>15+K33</f>
        <v>46133</v>
      </c>
      <c r="M33" s="143">
        <f>L33+13</f>
        <v>46146</v>
      </c>
      <c r="N33" s="143">
        <f>M33+15</f>
        <v>46161</v>
      </c>
      <c r="O33" s="143">
        <f>N33+7</f>
        <v>46168</v>
      </c>
      <c r="P33" s="143">
        <f>O33+13</f>
        <v>46181</v>
      </c>
      <c r="Q33" s="153"/>
      <c r="R33" s="143">
        <f>P33+7</f>
        <v>46188</v>
      </c>
      <c r="S33" s="143">
        <f>R33+10</f>
        <v>46198</v>
      </c>
      <c r="T33" s="143">
        <f>S33+4</f>
        <v>46202</v>
      </c>
      <c r="U33" s="143">
        <f>T33+3</f>
        <v>46205</v>
      </c>
      <c r="V33" s="129">
        <v>46218</v>
      </c>
      <c r="W33" s="129">
        <v>46223</v>
      </c>
      <c r="X33" s="10"/>
      <c r="Y33" s="10"/>
      <c r="Z33" s="10"/>
    </row>
    <row r="34" spans="1:42" ht="16">
      <c r="A34" s="156"/>
      <c r="B34" s="176"/>
      <c r="C34" s="214"/>
      <c r="D34" s="180"/>
      <c r="E34" s="156"/>
      <c r="F34" s="156"/>
      <c r="G34" s="54" t="s">
        <v>19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77"/>
      <c r="W34" s="77"/>
      <c r="X34" s="10"/>
      <c r="Y34" s="10"/>
      <c r="Z34" s="10"/>
    </row>
    <row r="35" spans="1:42" ht="16">
      <c r="A35" s="156">
        <v>12</v>
      </c>
      <c r="B35" s="176" t="s">
        <v>136</v>
      </c>
      <c r="C35" s="214"/>
      <c r="D35" s="180"/>
      <c r="E35" s="156">
        <v>12</v>
      </c>
      <c r="F35" s="156" t="s">
        <v>40</v>
      </c>
      <c r="G35" s="126" t="s">
        <v>18</v>
      </c>
      <c r="H35" s="143">
        <v>46071</v>
      </c>
      <c r="I35" s="143">
        <f>14+H35</f>
        <v>46085</v>
      </c>
      <c r="J35" s="143">
        <f>5+I35</f>
        <v>46090</v>
      </c>
      <c r="K35" s="143">
        <f>32+J35</f>
        <v>46122</v>
      </c>
      <c r="L35" s="143">
        <f>17+K35</f>
        <v>46139</v>
      </c>
      <c r="M35" s="143">
        <f>L35+14</f>
        <v>46153</v>
      </c>
      <c r="N35" s="143">
        <f>M35+17</f>
        <v>46170</v>
      </c>
      <c r="O35" s="143">
        <f>N35+7</f>
        <v>46177</v>
      </c>
      <c r="P35" s="143">
        <f>O35+14</f>
        <v>46191</v>
      </c>
      <c r="Q35" s="153"/>
      <c r="R35" s="143">
        <f>P35+7</f>
        <v>46198</v>
      </c>
      <c r="S35" s="143">
        <f>R35+11</f>
        <v>46209</v>
      </c>
      <c r="T35" s="143">
        <f>S35+4</f>
        <v>46213</v>
      </c>
      <c r="U35" s="143">
        <f>T35+3</f>
        <v>46216</v>
      </c>
      <c r="V35" s="129">
        <v>46218</v>
      </c>
      <c r="W35" s="129">
        <v>46223</v>
      </c>
      <c r="X35" s="10"/>
      <c r="Y35" s="10"/>
      <c r="Z35" s="10"/>
    </row>
    <row r="36" spans="1:42" ht="16">
      <c r="A36" s="156"/>
      <c r="B36" s="176"/>
      <c r="C36" s="214"/>
      <c r="D36" s="180"/>
      <c r="E36" s="156"/>
      <c r="F36" s="156"/>
      <c r="G36" s="54" t="s">
        <v>19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77"/>
      <c r="W36" s="77"/>
      <c r="X36" s="10"/>
      <c r="Y36" s="10"/>
      <c r="Z36" s="10"/>
    </row>
    <row r="37" spans="1:42" ht="12.75" customHeight="1">
      <c r="A37" s="156">
        <v>13</v>
      </c>
      <c r="B37" s="176" t="s">
        <v>137</v>
      </c>
      <c r="C37" s="214"/>
      <c r="D37" s="180"/>
      <c r="E37" s="156">
        <v>13</v>
      </c>
      <c r="F37" s="156" t="s">
        <v>40</v>
      </c>
      <c r="G37" s="126" t="s">
        <v>18</v>
      </c>
      <c r="H37" s="143">
        <v>46073</v>
      </c>
      <c r="I37" s="143">
        <f>13+H37</f>
        <v>46086</v>
      </c>
      <c r="J37" s="143">
        <f>5+I37</f>
        <v>46091</v>
      </c>
      <c r="K37" s="143">
        <f>30+J37</f>
        <v>46121</v>
      </c>
      <c r="L37" s="143">
        <f>15+K37</f>
        <v>46136</v>
      </c>
      <c r="M37" s="143">
        <f>L37+12</f>
        <v>46148</v>
      </c>
      <c r="N37" s="143">
        <f>M37+15</f>
        <v>46163</v>
      </c>
      <c r="O37" s="143">
        <f>N37+7</f>
        <v>46170</v>
      </c>
      <c r="P37" s="143">
        <f>12+O37</f>
        <v>46182</v>
      </c>
      <c r="Q37" s="153"/>
      <c r="R37" s="143">
        <f>P37+7</f>
        <v>46189</v>
      </c>
      <c r="S37" s="143">
        <f>12+R37</f>
        <v>46201</v>
      </c>
      <c r="T37" s="143">
        <f>S37+7</f>
        <v>46208</v>
      </c>
      <c r="U37" s="143">
        <f>T37+3</f>
        <v>46211</v>
      </c>
      <c r="V37" s="129">
        <v>46218</v>
      </c>
      <c r="W37" s="129">
        <v>46223</v>
      </c>
      <c r="X37" s="10"/>
      <c r="Y37" s="10"/>
      <c r="Z37" s="10"/>
    </row>
    <row r="38" spans="1:42" s="68" customFormat="1" ht="12.75" customHeight="1">
      <c r="A38" s="156"/>
      <c r="B38" s="176"/>
      <c r="C38" s="214"/>
      <c r="D38" s="180"/>
      <c r="E38" s="156"/>
      <c r="F38" s="156"/>
      <c r="G38" s="54" t="s">
        <v>19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77"/>
      <c r="W38" s="77"/>
      <c r="X38" s="10"/>
      <c r="Y38" s="10"/>
      <c r="Z38" s="10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</row>
    <row r="39" spans="1:42" s="62" customFormat="1" ht="15.75" customHeight="1">
      <c r="A39" s="156">
        <v>14</v>
      </c>
      <c r="B39" s="176" t="s">
        <v>138</v>
      </c>
      <c r="C39" s="214"/>
      <c r="D39" s="180"/>
      <c r="E39" s="156">
        <v>14</v>
      </c>
      <c r="F39" s="156" t="s">
        <v>40</v>
      </c>
      <c r="G39" s="126" t="s">
        <v>18</v>
      </c>
      <c r="H39" s="143">
        <v>46076</v>
      </c>
      <c r="I39" s="143">
        <f>14+H39</f>
        <v>46090</v>
      </c>
      <c r="J39" s="143">
        <f>3+I39</f>
        <v>46093</v>
      </c>
      <c r="K39" s="143">
        <f>32+J39</f>
        <v>46125</v>
      </c>
      <c r="L39" s="143">
        <f>30+K39</f>
        <v>46155</v>
      </c>
      <c r="M39" s="143">
        <f>L39+12</f>
        <v>46167</v>
      </c>
      <c r="N39" s="143">
        <f>M39+15</f>
        <v>46182</v>
      </c>
      <c r="O39" s="143">
        <f>N39+7</f>
        <v>46189</v>
      </c>
      <c r="P39" s="143">
        <f>O39+13</f>
        <v>46202</v>
      </c>
      <c r="Q39" s="153"/>
      <c r="R39" s="143">
        <f>P39+7</f>
        <v>46209</v>
      </c>
      <c r="S39" s="143">
        <f>R39+10</f>
        <v>46219</v>
      </c>
      <c r="T39" s="143">
        <f>S39+4</f>
        <v>46223</v>
      </c>
      <c r="U39" s="143">
        <f>T39+3</f>
        <v>46226</v>
      </c>
      <c r="V39" s="129">
        <v>46230</v>
      </c>
      <c r="W39" s="129">
        <v>46237</v>
      </c>
      <c r="X39" s="10"/>
      <c r="Y39" s="10"/>
      <c r="Z39" s="10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</row>
    <row r="40" spans="1:42" s="62" customFormat="1" ht="15.75" customHeight="1">
      <c r="A40" s="156"/>
      <c r="B40" s="176"/>
      <c r="C40" s="214"/>
      <c r="D40" s="180"/>
      <c r="E40" s="156"/>
      <c r="F40" s="156"/>
      <c r="G40" s="54" t="s">
        <v>19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77"/>
      <c r="W40" s="77"/>
      <c r="X40" s="10"/>
      <c r="Y40" s="10"/>
      <c r="Z40" s="10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</row>
    <row r="41" spans="1:42" s="62" customFormat="1" ht="15.75" customHeight="1">
      <c r="A41" s="156">
        <v>15</v>
      </c>
      <c r="B41" s="176" t="s">
        <v>139</v>
      </c>
      <c r="C41" s="214"/>
      <c r="D41" s="180"/>
      <c r="E41" s="156">
        <v>15</v>
      </c>
      <c r="F41" s="156" t="s">
        <v>40</v>
      </c>
      <c r="G41" s="126" t="s">
        <v>18</v>
      </c>
      <c r="H41" s="143">
        <v>46077</v>
      </c>
      <c r="I41" s="143">
        <f>13+H41</f>
        <v>46090</v>
      </c>
      <c r="J41" s="143">
        <f>3+I41</f>
        <v>46093</v>
      </c>
      <c r="K41" s="143">
        <f>32+J41</f>
        <v>46125</v>
      </c>
      <c r="L41" s="143">
        <f>15+K41</f>
        <v>46140</v>
      </c>
      <c r="M41" s="143">
        <f>L41+13</f>
        <v>46153</v>
      </c>
      <c r="N41" s="143">
        <f>M41+15</f>
        <v>46168</v>
      </c>
      <c r="O41" s="143">
        <f>N41+7</f>
        <v>46175</v>
      </c>
      <c r="P41" s="143">
        <f>O41+13</f>
        <v>46188</v>
      </c>
      <c r="Q41" s="153"/>
      <c r="R41" s="143">
        <f>P41+7</f>
        <v>46195</v>
      </c>
      <c r="S41" s="143">
        <f>R41+10</f>
        <v>46205</v>
      </c>
      <c r="T41" s="143">
        <f>S41+4</f>
        <v>46209</v>
      </c>
      <c r="U41" s="143">
        <f>T41+3</f>
        <v>46212</v>
      </c>
      <c r="V41" s="129">
        <v>46218</v>
      </c>
      <c r="W41" s="129">
        <v>46223</v>
      </c>
      <c r="X41" s="10"/>
      <c r="Y41" s="10"/>
      <c r="Z41" s="10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</row>
    <row r="42" spans="1:42" s="62" customFormat="1" ht="15.75" customHeight="1">
      <c r="A42" s="156"/>
      <c r="B42" s="176"/>
      <c r="C42" s="214"/>
      <c r="D42" s="180"/>
      <c r="E42" s="156"/>
      <c r="F42" s="156"/>
      <c r="G42" s="54" t="s">
        <v>19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77"/>
      <c r="W42" s="77"/>
      <c r="X42" s="10"/>
      <c r="Y42" s="10"/>
      <c r="Z42" s="10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</row>
    <row r="43" spans="1:42" s="62" customFormat="1" ht="15.75" customHeight="1">
      <c r="A43" s="156">
        <v>16</v>
      </c>
      <c r="B43" s="176" t="s">
        <v>140</v>
      </c>
      <c r="C43" s="214"/>
      <c r="D43" s="180"/>
      <c r="E43" s="156">
        <v>16</v>
      </c>
      <c r="F43" s="156" t="s">
        <v>40</v>
      </c>
      <c r="G43" s="126" t="s">
        <v>18</v>
      </c>
      <c r="H43" s="143">
        <v>46078</v>
      </c>
      <c r="I43" s="143">
        <f>12+H43</f>
        <v>46090</v>
      </c>
      <c r="J43" s="143">
        <f>3+I43</f>
        <v>46093</v>
      </c>
      <c r="K43" s="143">
        <f>32+J43</f>
        <v>46125</v>
      </c>
      <c r="L43" s="143">
        <f>15+K43</f>
        <v>46140</v>
      </c>
      <c r="M43" s="143">
        <f>13+L43</f>
        <v>46153</v>
      </c>
      <c r="N43" s="143">
        <f>M43+15</f>
        <v>46168</v>
      </c>
      <c r="O43" s="143">
        <f>N43+7</f>
        <v>46175</v>
      </c>
      <c r="P43" s="143">
        <f>O43+13</f>
        <v>46188</v>
      </c>
      <c r="Q43" s="153"/>
      <c r="R43" s="143">
        <f>P43+7</f>
        <v>46195</v>
      </c>
      <c r="S43" s="143">
        <f>R43+10</f>
        <v>46205</v>
      </c>
      <c r="T43" s="143">
        <f>S43+4</f>
        <v>46209</v>
      </c>
      <c r="U43" s="143">
        <f>T43+3</f>
        <v>46212</v>
      </c>
      <c r="V43" s="129">
        <v>46218</v>
      </c>
      <c r="W43" s="129">
        <v>46223</v>
      </c>
      <c r="X43" s="10"/>
      <c r="Y43" s="10"/>
      <c r="Z43" s="10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</row>
    <row r="44" spans="1:42" s="62" customFormat="1" ht="15.75" customHeight="1">
      <c r="A44" s="156"/>
      <c r="B44" s="176"/>
      <c r="C44" s="214"/>
      <c r="D44" s="180"/>
      <c r="E44" s="156"/>
      <c r="F44" s="156"/>
      <c r="G44" s="54" t="s">
        <v>19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77"/>
      <c r="W44" s="77"/>
      <c r="X44" s="10"/>
      <c r="Y44" s="10"/>
      <c r="Z44" s="10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</row>
    <row r="45" spans="1:42" s="62" customFormat="1" ht="15.75" customHeight="1">
      <c r="A45" s="156">
        <v>17</v>
      </c>
      <c r="B45" s="176" t="s">
        <v>141</v>
      </c>
      <c r="C45" s="214"/>
      <c r="D45" s="180"/>
      <c r="E45" s="156">
        <v>17</v>
      </c>
      <c r="F45" s="156" t="s">
        <v>40</v>
      </c>
      <c r="G45" s="126" t="s">
        <v>18</v>
      </c>
      <c r="H45" s="143">
        <v>46079</v>
      </c>
      <c r="I45" s="143">
        <f>12+H45</f>
        <v>46091</v>
      </c>
      <c r="J45" s="143">
        <f>3+I45</f>
        <v>46094</v>
      </c>
      <c r="K45" s="143">
        <f>31+J45</f>
        <v>46125</v>
      </c>
      <c r="L45" s="143">
        <f>15+K45</f>
        <v>46140</v>
      </c>
      <c r="M45" s="143">
        <f>L45+13</f>
        <v>46153</v>
      </c>
      <c r="N45" s="143">
        <f>M45+15</f>
        <v>46168</v>
      </c>
      <c r="O45" s="143">
        <f>N45+7</f>
        <v>46175</v>
      </c>
      <c r="P45" s="143">
        <f>O45+13</f>
        <v>46188</v>
      </c>
      <c r="Q45" s="153"/>
      <c r="R45" s="143">
        <f>P45+7</f>
        <v>46195</v>
      </c>
      <c r="S45" s="143">
        <f>R45+10</f>
        <v>46205</v>
      </c>
      <c r="T45" s="143">
        <f>S45+4</f>
        <v>46209</v>
      </c>
      <c r="U45" s="143">
        <f>T45+3</f>
        <v>46212</v>
      </c>
      <c r="V45" s="129">
        <v>46218</v>
      </c>
      <c r="W45" s="129">
        <v>46223</v>
      </c>
      <c r="X45" s="10"/>
      <c r="Y45" s="10"/>
      <c r="Z45" s="10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</row>
    <row r="46" spans="1:42" s="62" customFormat="1" ht="15.75" customHeight="1">
      <c r="A46" s="156"/>
      <c r="B46" s="176"/>
      <c r="C46" s="214"/>
      <c r="D46" s="180"/>
      <c r="E46" s="156"/>
      <c r="F46" s="156"/>
      <c r="G46" s="54" t="s">
        <v>19</v>
      </c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77"/>
      <c r="W46" s="77"/>
      <c r="X46" s="10"/>
      <c r="Y46" s="10"/>
      <c r="Z46" s="10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</row>
    <row r="47" spans="1:42" s="62" customFormat="1" ht="14.25" customHeight="1">
      <c r="A47" s="156">
        <v>18</v>
      </c>
      <c r="B47" s="176" t="s">
        <v>142</v>
      </c>
      <c r="C47" s="214"/>
      <c r="D47" s="180"/>
      <c r="E47" s="156">
        <v>18</v>
      </c>
      <c r="F47" s="156" t="s">
        <v>40</v>
      </c>
      <c r="G47" s="126" t="s">
        <v>18</v>
      </c>
      <c r="H47" s="143">
        <v>46080</v>
      </c>
      <c r="I47" s="143">
        <f>12+H47</f>
        <v>46092</v>
      </c>
      <c r="J47" s="143">
        <f>5+I47</f>
        <v>46097</v>
      </c>
      <c r="K47" s="143">
        <f>30+J47</f>
        <v>46127</v>
      </c>
      <c r="L47" s="143">
        <f>15+K47</f>
        <v>46142</v>
      </c>
      <c r="M47" s="143">
        <f>L47+12</f>
        <v>46154</v>
      </c>
      <c r="N47" s="143">
        <f>M47+15</f>
        <v>46169</v>
      </c>
      <c r="O47" s="143">
        <f>N47+7</f>
        <v>46176</v>
      </c>
      <c r="P47" s="143">
        <f>O47+13</f>
        <v>46189</v>
      </c>
      <c r="Q47" s="153"/>
      <c r="R47" s="143">
        <f>P47+7</f>
        <v>46196</v>
      </c>
      <c r="S47" s="143">
        <f>R47+10</f>
        <v>46206</v>
      </c>
      <c r="T47" s="143">
        <f>S47+4</f>
        <v>46210</v>
      </c>
      <c r="U47" s="143">
        <f>T47+3</f>
        <v>46213</v>
      </c>
      <c r="V47" s="129">
        <v>46218</v>
      </c>
      <c r="W47" s="129">
        <v>46223</v>
      </c>
      <c r="X47" s="10"/>
      <c r="Y47" s="10"/>
      <c r="Z47" s="10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</row>
    <row r="48" spans="1:42" s="62" customFormat="1" ht="14.25" customHeight="1">
      <c r="A48" s="156"/>
      <c r="B48" s="176"/>
      <c r="C48" s="214"/>
      <c r="D48" s="180"/>
      <c r="E48" s="156"/>
      <c r="F48" s="156"/>
      <c r="G48" s="54" t="s">
        <v>19</v>
      </c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77"/>
      <c r="W48" s="77"/>
      <c r="X48" s="10"/>
      <c r="Y48" s="10"/>
      <c r="Z48" s="10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</row>
    <row r="49" spans="1:42" s="62" customFormat="1" ht="14.25" customHeight="1">
      <c r="A49" s="156">
        <v>19</v>
      </c>
      <c r="B49" s="176" t="s">
        <v>143</v>
      </c>
      <c r="C49" s="214"/>
      <c r="D49" s="180"/>
      <c r="E49" s="156">
        <v>19</v>
      </c>
      <c r="F49" s="156" t="s">
        <v>40</v>
      </c>
      <c r="G49" s="126" t="s">
        <v>18</v>
      </c>
      <c r="H49" s="143">
        <v>46083</v>
      </c>
      <c r="I49" s="143">
        <f>14+H49</f>
        <v>46097</v>
      </c>
      <c r="J49" s="143">
        <f>I49+3</f>
        <v>46100</v>
      </c>
      <c r="K49" s="143">
        <f>32+J49</f>
        <v>46132</v>
      </c>
      <c r="L49" s="143">
        <f>16+K49</f>
        <v>46148</v>
      </c>
      <c r="M49" s="143">
        <f>L49+14</f>
        <v>46162</v>
      </c>
      <c r="N49" s="143">
        <f>M49+15</f>
        <v>46177</v>
      </c>
      <c r="O49" s="143">
        <f>N49+7</f>
        <v>46184</v>
      </c>
      <c r="P49" s="143">
        <f>O49+13</f>
        <v>46197</v>
      </c>
      <c r="Q49" s="153"/>
      <c r="R49" s="143">
        <f>P49+7</f>
        <v>46204</v>
      </c>
      <c r="S49" s="143">
        <f>R49+12</f>
        <v>46216</v>
      </c>
      <c r="T49" s="143">
        <f>S49+4</f>
        <v>46220</v>
      </c>
      <c r="U49" s="143">
        <f>T49+6</f>
        <v>46226</v>
      </c>
      <c r="V49" s="129">
        <v>46231</v>
      </c>
      <c r="W49" s="129">
        <v>46237</v>
      </c>
      <c r="X49" s="10"/>
      <c r="Y49" s="10"/>
      <c r="Z49" s="10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</row>
    <row r="50" spans="1:42" s="62" customFormat="1" ht="14.25" customHeight="1">
      <c r="A50" s="156"/>
      <c r="B50" s="176"/>
      <c r="C50" s="214"/>
      <c r="D50" s="180"/>
      <c r="E50" s="156"/>
      <c r="F50" s="156"/>
      <c r="G50" s="54" t="s">
        <v>19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77"/>
      <c r="W50" s="77"/>
      <c r="X50" s="10"/>
      <c r="Y50" s="10"/>
      <c r="Z50" s="10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</row>
    <row r="51" spans="1:42" s="62" customFormat="1" ht="14.25" customHeight="1">
      <c r="A51" s="156">
        <v>20</v>
      </c>
      <c r="B51" s="176" t="s">
        <v>144</v>
      </c>
      <c r="C51" s="214"/>
      <c r="D51" s="180"/>
      <c r="E51" s="156">
        <v>20</v>
      </c>
      <c r="F51" s="156" t="s">
        <v>40</v>
      </c>
      <c r="G51" s="126" t="s">
        <v>18</v>
      </c>
      <c r="H51" s="143">
        <v>46084</v>
      </c>
      <c r="I51" s="143">
        <f>13+H51</f>
        <v>46097</v>
      </c>
      <c r="J51" s="143">
        <f>3+I51</f>
        <v>46100</v>
      </c>
      <c r="K51" s="143">
        <f>32+J51</f>
        <v>46132</v>
      </c>
      <c r="L51" s="143">
        <f>15+K51</f>
        <v>46147</v>
      </c>
      <c r="M51" s="143">
        <f>L51+14</f>
        <v>46161</v>
      </c>
      <c r="N51" s="143">
        <f>M51+15</f>
        <v>46176</v>
      </c>
      <c r="O51" s="143">
        <f>N51+7</f>
        <v>46183</v>
      </c>
      <c r="P51" s="143">
        <f>O51+13</f>
        <v>46196</v>
      </c>
      <c r="Q51" s="153"/>
      <c r="R51" s="143">
        <f>P51+7</f>
        <v>46203</v>
      </c>
      <c r="S51" s="143">
        <f>R51+10</f>
        <v>46213</v>
      </c>
      <c r="T51" s="143">
        <f>S51+4</f>
        <v>46217</v>
      </c>
      <c r="U51" s="143">
        <f>T51+3</f>
        <v>46220</v>
      </c>
      <c r="V51" s="129">
        <v>46223</v>
      </c>
      <c r="W51" s="129">
        <v>46227</v>
      </c>
      <c r="X51" s="10"/>
      <c r="Y51" s="10"/>
      <c r="Z51" s="10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</row>
    <row r="52" spans="1:42" s="62" customFormat="1" ht="14.25" customHeight="1">
      <c r="A52" s="156"/>
      <c r="B52" s="176"/>
      <c r="C52" s="214"/>
      <c r="D52" s="180"/>
      <c r="E52" s="156"/>
      <c r="F52" s="156"/>
      <c r="G52" s="54" t="s">
        <v>19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77"/>
      <c r="W52" s="77"/>
      <c r="X52" s="10"/>
      <c r="Y52" s="10"/>
      <c r="Z52" s="10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</row>
    <row r="53" spans="1:42" s="62" customFormat="1" ht="14.25" customHeight="1">
      <c r="A53" s="156">
        <v>21</v>
      </c>
      <c r="B53" s="176" t="s">
        <v>145</v>
      </c>
      <c r="C53" s="214"/>
      <c r="D53" s="180"/>
      <c r="E53" s="156">
        <v>21</v>
      </c>
      <c r="F53" s="156" t="s">
        <v>40</v>
      </c>
      <c r="G53" s="126" t="s">
        <v>18</v>
      </c>
      <c r="H53" s="143">
        <v>46085</v>
      </c>
      <c r="I53" s="143">
        <f>12+H53</f>
        <v>46097</v>
      </c>
      <c r="J53" s="143">
        <f>3+I53</f>
        <v>46100</v>
      </c>
      <c r="K53" s="143">
        <f>32+J53</f>
        <v>46132</v>
      </c>
      <c r="L53" s="143">
        <f>15+K53</f>
        <v>46147</v>
      </c>
      <c r="M53" s="143">
        <f>L53+13</f>
        <v>46160</v>
      </c>
      <c r="N53" s="143">
        <f>M53+15</f>
        <v>46175</v>
      </c>
      <c r="O53" s="143">
        <f>N53+7</f>
        <v>46182</v>
      </c>
      <c r="P53" s="143">
        <f>O53+13</f>
        <v>46195</v>
      </c>
      <c r="Q53" s="153"/>
      <c r="R53" s="143">
        <f>P53+7</f>
        <v>46202</v>
      </c>
      <c r="S53" s="143">
        <f>R53+10</f>
        <v>46212</v>
      </c>
      <c r="T53" s="143">
        <f>S53+4</f>
        <v>46216</v>
      </c>
      <c r="U53" s="143">
        <f>T53+3</f>
        <v>46219</v>
      </c>
      <c r="V53" s="129">
        <v>46227</v>
      </c>
      <c r="W53" s="129">
        <v>46231</v>
      </c>
      <c r="X53" s="10"/>
      <c r="Y53" s="10"/>
      <c r="Z53" s="10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</row>
    <row r="54" spans="1:42" s="62" customFormat="1" ht="14.25" customHeight="1">
      <c r="A54" s="156"/>
      <c r="B54" s="176"/>
      <c r="C54" s="214"/>
      <c r="D54" s="180"/>
      <c r="E54" s="156"/>
      <c r="F54" s="156"/>
      <c r="G54" s="54" t="s">
        <v>19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77"/>
      <c r="W54" s="77"/>
      <c r="X54" s="10"/>
      <c r="Y54" s="10"/>
      <c r="Z54" s="10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</row>
    <row r="55" spans="1:42" s="62" customFormat="1" ht="14.25" customHeight="1">
      <c r="A55" s="156">
        <v>22</v>
      </c>
      <c r="B55" s="176" t="s">
        <v>146</v>
      </c>
      <c r="C55" s="214"/>
      <c r="D55" s="180"/>
      <c r="E55" s="156">
        <v>22</v>
      </c>
      <c r="F55" s="156" t="s">
        <v>40</v>
      </c>
      <c r="G55" s="126" t="s">
        <v>18</v>
      </c>
      <c r="H55" s="143">
        <v>46087</v>
      </c>
      <c r="I55" s="143">
        <f>12+H55</f>
        <v>46099</v>
      </c>
      <c r="J55" s="143">
        <f>5+I55</f>
        <v>46104</v>
      </c>
      <c r="K55" s="143">
        <f>30+J55</f>
        <v>46134</v>
      </c>
      <c r="L55" s="143">
        <f>15+K55</f>
        <v>46149</v>
      </c>
      <c r="M55" s="143">
        <f>L55+13</f>
        <v>46162</v>
      </c>
      <c r="N55" s="143">
        <f>M55+15</f>
        <v>46177</v>
      </c>
      <c r="O55" s="143">
        <f>N55+7</f>
        <v>46184</v>
      </c>
      <c r="P55" s="143">
        <f>O55+13</f>
        <v>46197</v>
      </c>
      <c r="Q55" s="153"/>
      <c r="R55" s="143">
        <f>P55+7</f>
        <v>46204</v>
      </c>
      <c r="S55" s="143">
        <f>R55+12</f>
        <v>46216</v>
      </c>
      <c r="T55" s="143">
        <f>S55+4</f>
        <v>46220</v>
      </c>
      <c r="U55" s="143">
        <f>T55+3</f>
        <v>46223</v>
      </c>
      <c r="V55" s="129">
        <v>46227</v>
      </c>
      <c r="W55" s="129">
        <v>46231</v>
      </c>
      <c r="X55" s="10"/>
      <c r="Y55" s="10"/>
      <c r="Z55" s="10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</row>
    <row r="56" spans="1:42" s="62" customFormat="1" ht="14.25" customHeight="1">
      <c r="A56" s="156"/>
      <c r="B56" s="176"/>
      <c r="C56" s="214"/>
      <c r="D56" s="180"/>
      <c r="E56" s="156"/>
      <c r="F56" s="156"/>
      <c r="G56" s="54" t="s">
        <v>19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77"/>
      <c r="W56" s="77"/>
      <c r="X56" s="10"/>
      <c r="Y56" s="10"/>
      <c r="Z56" s="10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</row>
    <row r="57" spans="1:42" s="62" customFormat="1" ht="14.25" customHeight="1">
      <c r="A57" s="156">
        <v>23</v>
      </c>
      <c r="B57" s="176" t="s">
        <v>147</v>
      </c>
      <c r="C57" s="214"/>
      <c r="D57" s="180"/>
      <c r="E57" s="156">
        <v>23</v>
      </c>
      <c r="F57" s="156" t="s">
        <v>40</v>
      </c>
      <c r="G57" s="126" t="s">
        <v>18</v>
      </c>
      <c r="H57" s="143">
        <v>46090</v>
      </c>
      <c r="I57" s="143">
        <f>15+H57</f>
        <v>46105</v>
      </c>
      <c r="J57" s="143">
        <f>6+I57</f>
        <v>46111</v>
      </c>
      <c r="K57" s="143">
        <f>30+J57</f>
        <v>46141</v>
      </c>
      <c r="L57" s="143">
        <f>15+K57</f>
        <v>46156</v>
      </c>
      <c r="M57" s="143">
        <f>L57+12</f>
        <v>46168</v>
      </c>
      <c r="N57" s="143">
        <f>M57+15</f>
        <v>46183</v>
      </c>
      <c r="O57" s="143">
        <f>N57+7</f>
        <v>46190</v>
      </c>
      <c r="P57" s="143">
        <f>O57+13</f>
        <v>46203</v>
      </c>
      <c r="Q57" s="153"/>
      <c r="R57" s="143">
        <f>P57+7</f>
        <v>46210</v>
      </c>
      <c r="S57" s="143">
        <f>R57+10</f>
        <v>46220</v>
      </c>
      <c r="T57" s="143">
        <f>S57+4</f>
        <v>46224</v>
      </c>
      <c r="U57" s="143">
        <f>T57+3</f>
        <v>46227</v>
      </c>
      <c r="V57" s="129">
        <v>46233</v>
      </c>
      <c r="W57" s="129">
        <v>46237</v>
      </c>
      <c r="X57" s="10"/>
      <c r="Y57" s="10"/>
      <c r="Z57" s="10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</row>
    <row r="58" spans="1:42" s="62" customFormat="1" ht="14.25" customHeight="1">
      <c r="A58" s="156"/>
      <c r="B58" s="176"/>
      <c r="C58" s="214"/>
      <c r="D58" s="180"/>
      <c r="E58" s="156"/>
      <c r="F58" s="156"/>
      <c r="G58" s="54" t="s">
        <v>19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77"/>
      <c r="W58" s="77"/>
      <c r="X58" s="10"/>
      <c r="Y58" s="10"/>
      <c r="Z58" s="10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</row>
    <row r="59" spans="1:42" s="62" customFormat="1" ht="14.25" customHeight="1">
      <c r="A59" s="156">
        <v>24</v>
      </c>
      <c r="B59" s="176" t="s">
        <v>148</v>
      </c>
      <c r="C59" s="214"/>
      <c r="D59" s="180"/>
      <c r="E59" s="156">
        <v>24</v>
      </c>
      <c r="F59" s="156" t="s">
        <v>40</v>
      </c>
      <c r="G59" s="126" t="s">
        <v>18</v>
      </c>
      <c r="H59" s="143">
        <v>46091</v>
      </c>
      <c r="I59" s="143">
        <f>13+H59</f>
        <v>46104</v>
      </c>
      <c r="J59" s="143">
        <f>3+I59</f>
        <v>46107</v>
      </c>
      <c r="K59" s="143">
        <f>32+J59</f>
        <v>46139</v>
      </c>
      <c r="L59" s="143">
        <f>15+K59</f>
        <v>46154</v>
      </c>
      <c r="M59" s="143">
        <f>L59+13</f>
        <v>46167</v>
      </c>
      <c r="N59" s="143">
        <f>M59+15</f>
        <v>46182</v>
      </c>
      <c r="O59" s="143">
        <f>N59+7</f>
        <v>46189</v>
      </c>
      <c r="P59" s="143">
        <f>O59+13</f>
        <v>46202</v>
      </c>
      <c r="Q59" s="153"/>
      <c r="R59" s="143">
        <f>P59+7</f>
        <v>46209</v>
      </c>
      <c r="S59" s="143">
        <f>R59+10</f>
        <v>46219</v>
      </c>
      <c r="T59" s="143">
        <f>S59+4</f>
        <v>46223</v>
      </c>
      <c r="U59" s="143">
        <f>T59+3</f>
        <v>46226</v>
      </c>
      <c r="V59" s="129">
        <v>46218</v>
      </c>
      <c r="W59" s="129">
        <v>46223</v>
      </c>
      <c r="X59" s="10"/>
      <c r="Y59" s="10"/>
      <c r="Z59" s="10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</row>
    <row r="60" spans="1:42" s="62" customFormat="1" ht="14.25" customHeight="1">
      <c r="A60" s="156"/>
      <c r="B60" s="176"/>
      <c r="C60" s="214"/>
      <c r="D60" s="180"/>
      <c r="E60" s="156"/>
      <c r="F60" s="156"/>
      <c r="G60" s="54" t="s">
        <v>19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77"/>
      <c r="W60" s="77"/>
      <c r="X60" s="10"/>
      <c r="Y60" s="10"/>
      <c r="Z60" s="10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</row>
    <row r="61" spans="1:42" s="62" customFormat="1" ht="14.25" customHeight="1">
      <c r="A61" s="156">
        <v>25</v>
      </c>
      <c r="B61" s="176" t="s">
        <v>149</v>
      </c>
      <c r="C61" s="214"/>
      <c r="D61" s="180"/>
      <c r="E61" s="156">
        <v>25</v>
      </c>
      <c r="F61" s="156" t="s">
        <v>40</v>
      </c>
      <c r="G61" s="55" t="s">
        <v>18</v>
      </c>
      <c r="H61" s="152">
        <v>46092</v>
      </c>
      <c r="I61" s="152">
        <f>30+H61</f>
        <v>46122</v>
      </c>
      <c r="J61" s="152">
        <f>3+I61</f>
        <v>46125</v>
      </c>
      <c r="K61" s="152">
        <f>30+J61</f>
        <v>46155</v>
      </c>
      <c r="L61" s="152">
        <f>15+K61</f>
        <v>46170</v>
      </c>
      <c r="M61" s="152">
        <f>L61+12</f>
        <v>46182</v>
      </c>
      <c r="N61" s="152">
        <f>M61+15</f>
        <v>46197</v>
      </c>
      <c r="O61" s="152">
        <f>N61+7</f>
        <v>46204</v>
      </c>
      <c r="P61" s="152">
        <f>O61+13</f>
        <v>46217</v>
      </c>
      <c r="Q61" s="153"/>
      <c r="R61" s="152">
        <f>P61+7</f>
        <v>46224</v>
      </c>
      <c r="S61" s="152">
        <f>R61+10</f>
        <v>46234</v>
      </c>
      <c r="T61" s="152">
        <f>S61+4</f>
        <v>46238</v>
      </c>
      <c r="U61" s="152">
        <f>T61+3</f>
        <v>46241</v>
      </c>
      <c r="V61" s="78">
        <f>5+U61</f>
        <v>46246</v>
      </c>
      <c r="W61" s="78">
        <v>46251</v>
      </c>
      <c r="X61" s="10"/>
      <c r="Y61" s="10"/>
      <c r="Z61" s="10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</row>
    <row r="62" spans="1:42" s="62" customFormat="1" ht="14.25" customHeight="1">
      <c r="A62" s="156"/>
      <c r="B62" s="176"/>
      <c r="C62" s="214"/>
      <c r="D62" s="180"/>
      <c r="E62" s="156"/>
      <c r="F62" s="156"/>
      <c r="G62" s="54" t="s">
        <v>19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77"/>
      <c r="W62" s="77"/>
      <c r="X62" s="10"/>
      <c r="Y62" s="10"/>
      <c r="Z62" s="10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</row>
    <row r="63" spans="1:42" s="62" customFormat="1" ht="14.25" customHeight="1">
      <c r="A63" s="156">
        <v>26</v>
      </c>
      <c r="B63" s="176" t="s">
        <v>150</v>
      </c>
      <c r="C63" s="214"/>
      <c r="D63" s="180"/>
      <c r="E63" s="156">
        <v>26</v>
      </c>
      <c r="F63" s="156" t="s">
        <v>40</v>
      </c>
      <c r="G63" s="55" t="s">
        <v>18</v>
      </c>
      <c r="H63" s="152">
        <v>46092</v>
      </c>
      <c r="I63" s="152">
        <f>30+H63</f>
        <v>46122</v>
      </c>
      <c r="J63" s="152">
        <f>3+I63</f>
        <v>46125</v>
      </c>
      <c r="K63" s="152">
        <f>30+J63</f>
        <v>46155</v>
      </c>
      <c r="L63" s="152">
        <f>15+K63</f>
        <v>46170</v>
      </c>
      <c r="M63" s="152">
        <f>L63+12</f>
        <v>46182</v>
      </c>
      <c r="N63" s="152">
        <f>M63+15</f>
        <v>46197</v>
      </c>
      <c r="O63" s="152">
        <f>N63+7</f>
        <v>46204</v>
      </c>
      <c r="P63" s="152">
        <f>O63+13</f>
        <v>46217</v>
      </c>
      <c r="Q63" s="153"/>
      <c r="R63" s="152">
        <f>P63+7</f>
        <v>46224</v>
      </c>
      <c r="S63" s="152">
        <f>R63+10</f>
        <v>46234</v>
      </c>
      <c r="T63" s="152">
        <f>S63+4</f>
        <v>46238</v>
      </c>
      <c r="U63" s="152">
        <f>T63+3</f>
        <v>46241</v>
      </c>
      <c r="V63" s="78">
        <f>5+U63</f>
        <v>46246</v>
      </c>
      <c r="W63" s="78">
        <v>46251</v>
      </c>
      <c r="X63" s="10"/>
      <c r="Y63" s="10"/>
      <c r="Z63" s="10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</row>
    <row r="64" spans="1:42" s="62" customFormat="1" ht="14.25" customHeight="1">
      <c r="A64" s="156"/>
      <c r="B64" s="176"/>
      <c r="C64" s="214"/>
      <c r="D64" s="180"/>
      <c r="E64" s="156"/>
      <c r="F64" s="156"/>
      <c r="G64" s="54" t="s">
        <v>19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77"/>
      <c r="W64" s="77"/>
      <c r="X64" s="10"/>
      <c r="Y64" s="10"/>
      <c r="Z64" s="10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</row>
    <row r="65" spans="1:42" s="62" customFormat="1" ht="14.25" customHeight="1">
      <c r="A65" s="156">
        <v>27</v>
      </c>
      <c r="B65" s="176" t="s">
        <v>151</v>
      </c>
      <c r="C65" s="214"/>
      <c r="D65" s="180"/>
      <c r="E65" s="156">
        <v>27</v>
      </c>
      <c r="F65" s="156" t="s">
        <v>40</v>
      </c>
      <c r="G65" s="55" t="s">
        <v>18</v>
      </c>
      <c r="H65" s="152">
        <v>46092</v>
      </c>
      <c r="I65" s="152">
        <f>30+H65</f>
        <v>46122</v>
      </c>
      <c r="J65" s="152">
        <f>3+I65</f>
        <v>46125</v>
      </c>
      <c r="K65" s="152">
        <f>30+J65</f>
        <v>46155</v>
      </c>
      <c r="L65" s="152">
        <f>15+K65</f>
        <v>46170</v>
      </c>
      <c r="M65" s="152">
        <f>L65+12</f>
        <v>46182</v>
      </c>
      <c r="N65" s="152">
        <f>M65+15</f>
        <v>46197</v>
      </c>
      <c r="O65" s="152">
        <f>N65+7</f>
        <v>46204</v>
      </c>
      <c r="P65" s="152">
        <f>O65+13</f>
        <v>46217</v>
      </c>
      <c r="Q65" s="153"/>
      <c r="R65" s="152">
        <f>P65+7</f>
        <v>46224</v>
      </c>
      <c r="S65" s="152">
        <f>R65+10</f>
        <v>46234</v>
      </c>
      <c r="T65" s="152">
        <f>S65+4</f>
        <v>46238</v>
      </c>
      <c r="U65" s="152">
        <f>T65+3</f>
        <v>46241</v>
      </c>
      <c r="V65" s="78">
        <f>5+U65</f>
        <v>46246</v>
      </c>
      <c r="W65" s="78">
        <v>46251</v>
      </c>
      <c r="X65" s="10"/>
      <c r="Y65" s="10"/>
      <c r="Z65" s="10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</row>
    <row r="66" spans="1:42" s="62" customFormat="1" ht="14.25" customHeight="1">
      <c r="A66" s="156"/>
      <c r="B66" s="176"/>
      <c r="C66" s="214"/>
      <c r="D66" s="180"/>
      <c r="E66" s="156"/>
      <c r="F66" s="156"/>
      <c r="G66" s="54" t="s">
        <v>19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77"/>
      <c r="W66" s="77"/>
      <c r="X66" s="10"/>
      <c r="Y66" s="10"/>
      <c r="Z66" s="10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</row>
    <row r="67" spans="1:42" s="62" customFormat="1" ht="14.25" customHeight="1">
      <c r="A67" s="156">
        <v>28</v>
      </c>
      <c r="B67" s="176" t="s">
        <v>152</v>
      </c>
      <c r="C67" s="214"/>
      <c r="D67" s="180"/>
      <c r="E67" s="156">
        <v>28</v>
      </c>
      <c r="F67" s="156" t="s">
        <v>40</v>
      </c>
      <c r="G67" s="55" t="s">
        <v>18</v>
      </c>
      <c r="H67" s="152">
        <v>46092</v>
      </c>
      <c r="I67" s="152">
        <f>30+H67</f>
        <v>46122</v>
      </c>
      <c r="J67" s="152">
        <f>3+I67</f>
        <v>46125</v>
      </c>
      <c r="K67" s="152">
        <f>30+J67</f>
        <v>46155</v>
      </c>
      <c r="L67" s="152">
        <f>15+K67</f>
        <v>46170</v>
      </c>
      <c r="M67" s="152">
        <f>L67+12</f>
        <v>46182</v>
      </c>
      <c r="N67" s="152">
        <f>M67+15</f>
        <v>46197</v>
      </c>
      <c r="O67" s="152">
        <f>N67+7</f>
        <v>46204</v>
      </c>
      <c r="P67" s="152">
        <f>O67+13</f>
        <v>46217</v>
      </c>
      <c r="Q67" s="153"/>
      <c r="R67" s="152">
        <f>P67+7</f>
        <v>46224</v>
      </c>
      <c r="S67" s="152">
        <f>R67+10</f>
        <v>46234</v>
      </c>
      <c r="T67" s="152">
        <f>S67+4</f>
        <v>46238</v>
      </c>
      <c r="U67" s="152">
        <f>T67+3</f>
        <v>46241</v>
      </c>
      <c r="V67" s="78">
        <f>5+U67</f>
        <v>46246</v>
      </c>
      <c r="W67" s="78">
        <v>46251</v>
      </c>
      <c r="X67" s="10"/>
      <c r="Y67" s="10"/>
      <c r="Z67" s="10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</row>
    <row r="68" spans="1:42" s="62" customFormat="1" ht="14.25" customHeight="1">
      <c r="A68" s="156"/>
      <c r="B68" s="176"/>
      <c r="C68" s="214"/>
      <c r="D68" s="180"/>
      <c r="E68" s="156"/>
      <c r="F68" s="156"/>
      <c r="G68" s="54" t="s">
        <v>19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77"/>
      <c r="W68" s="77"/>
      <c r="X68" s="10"/>
      <c r="Y68" s="10"/>
      <c r="Z68" s="10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</row>
    <row r="69" spans="1:42" s="62" customFormat="1" ht="14.25" customHeight="1">
      <c r="A69" s="156">
        <v>29</v>
      </c>
      <c r="B69" s="176" t="s">
        <v>153</v>
      </c>
      <c r="C69" s="214"/>
      <c r="D69" s="180"/>
      <c r="E69" s="156">
        <v>29</v>
      </c>
      <c r="F69" s="156" t="s">
        <v>40</v>
      </c>
      <c r="G69" s="55" t="s">
        <v>18</v>
      </c>
      <c r="H69" s="152">
        <v>46092</v>
      </c>
      <c r="I69" s="152">
        <f>30+H69</f>
        <v>46122</v>
      </c>
      <c r="J69" s="152">
        <f>3+I69</f>
        <v>46125</v>
      </c>
      <c r="K69" s="152">
        <f>30+J69</f>
        <v>46155</v>
      </c>
      <c r="L69" s="152">
        <f>15+K69</f>
        <v>46170</v>
      </c>
      <c r="M69" s="152">
        <f>L69+12</f>
        <v>46182</v>
      </c>
      <c r="N69" s="152">
        <f>M69+15</f>
        <v>46197</v>
      </c>
      <c r="O69" s="152">
        <f>N69+7</f>
        <v>46204</v>
      </c>
      <c r="P69" s="152">
        <f>O69+13</f>
        <v>46217</v>
      </c>
      <c r="Q69" s="153"/>
      <c r="R69" s="152">
        <f>P69+7</f>
        <v>46224</v>
      </c>
      <c r="S69" s="152">
        <f>R69+10</f>
        <v>46234</v>
      </c>
      <c r="T69" s="152">
        <f>S69+4</f>
        <v>46238</v>
      </c>
      <c r="U69" s="152">
        <f>T69+3</f>
        <v>46241</v>
      </c>
      <c r="V69" s="78">
        <f>5+U69</f>
        <v>46246</v>
      </c>
      <c r="W69" s="78">
        <v>46251</v>
      </c>
      <c r="X69" s="10"/>
      <c r="Y69" s="10"/>
      <c r="Z69" s="10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</row>
    <row r="70" spans="1:42" s="62" customFormat="1" ht="14.25" customHeight="1">
      <c r="A70" s="156"/>
      <c r="B70" s="176"/>
      <c r="C70" s="214"/>
      <c r="D70" s="180"/>
      <c r="E70" s="156"/>
      <c r="F70" s="156"/>
      <c r="G70" s="54" t="s">
        <v>19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77"/>
      <c r="W70" s="77"/>
      <c r="X70" s="10"/>
      <c r="Y70" s="10"/>
      <c r="Z70" s="10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</row>
    <row r="71" spans="1:42" s="62" customFormat="1" ht="14.25" customHeight="1">
      <c r="A71" s="156">
        <v>30</v>
      </c>
      <c r="B71" s="176" t="s">
        <v>154</v>
      </c>
      <c r="C71" s="214"/>
      <c r="D71" s="180"/>
      <c r="E71" s="156">
        <v>30</v>
      </c>
      <c r="F71" s="156" t="s">
        <v>40</v>
      </c>
      <c r="G71" s="55" t="s">
        <v>18</v>
      </c>
      <c r="H71" s="152">
        <v>46092</v>
      </c>
      <c r="I71" s="152">
        <f>30+H71</f>
        <v>46122</v>
      </c>
      <c r="J71" s="152">
        <f>3+I71</f>
        <v>46125</v>
      </c>
      <c r="K71" s="152">
        <f>30+J71</f>
        <v>46155</v>
      </c>
      <c r="L71" s="152">
        <f>15+K71</f>
        <v>46170</v>
      </c>
      <c r="M71" s="152">
        <f>L71+12</f>
        <v>46182</v>
      </c>
      <c r="N71" s="152">
        <f>M71+15</f>
        <v>46197</v>
      </c>
      <c r="O71" s="152">
        <f>N71+7</f>
        <v>46204</v>
      </c>
      <c r="P71" s="152">
        <f>O71+13</f>
        <v>46217</v>
      </c>
      <c r="Q71" s="153"/>
      <c r="R71" s="152">
        <f>P71+7</f>
        <v>46224</v>
      </c>
      <c r="S71" s="152">
        <f>R71+10</f>
        <v>46234</v>
      </c>
      <c r="T71" s="152">
        <f>S71+4</f>
        <v>46238</v>
      </c>
      <c r="U71" s="152">
        <f>T71+3</f>
        <v>46241</v>
      </c>
      <c r="V71" s="78">
        <f>5+U71</f>
        <v>46246</v>
      </c>
      <c r="W71" s="78">
        <v>46251</v>
      </c>
      <c r="X71" s="10"/>
      <c r="Y71" s="10"/>
      <c r="Z71" s="10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</row>
    <row r="72" spans="1:42" s="62" customFormat="1" ht="14.25" customHeight="1">
      <c r="A72" s="156"/>
      <c r="B72" s="176"/>
      <c r="C72" s="214"/>
      <c r="D72" s="180"/>
      <c r="E72" s="156"/>
      <c r="F72" s="156"/>
      <c r="G72" s="54" t="s">
        <v>19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77"/>
      <c r="W72" s="77"/>
      <c r="X72" s="10"/>
      <c r="Y72" s="10"/>
      <c r="Z72" s="10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</row>
    <row r="73" spans="1:42" s="62" customFormat="1" ht="14.25" customHeight="1">
      <c r="A73" s="156">
        <v>31</v>
      </c>
      <c r="B73" s="176" t="s">
        <v>155</v>
      </c>
      <c r="C73" s="214"/>
      <c r="D73" s="180"/>
      <c r="E73" s="156">
        <v>31</v>
      </c>
      <c r="F73" s="156" t="s">
        <v>40</v>
      </c>
      <c r="G73" s="126" t="s">
        <v>18</v>
      </c>
      <c r="H73" s="143">
        <v>46076</v>
      </c>
      <c r="I73" s="143">
        <f>15+H73</f>
        <v>46091</v>
      </c>
      <c r="J73" s="143">
        <f>6+I73</f>
        <v>46097</v>
      </c>
      <c r="K73" s="143">
        <f>30+J73</f>
        <v>46127</v>
      </c>
      <c r="L73" s="143">
        <f>15+K73</f>
        <v>46142</v>
      </c>
      <c r="M73" s="143">
        <f>L73+12</f>
        <v>46154</v>
      </c>
      <c r="N73" s="143">
        <f>M73+15</f>
        <v>46169</v>
      </c>
      <c r="O73" s="143">
        <f>N73+7</f>
        <v>46176</v>
      </c>
      <c r="P73" s="143">
        <f>O73+13</f>
        <v>46189</v>
      </c>
      <c r="Q73" s="153"/>
      <c r="R73" s="143">
        <f>P73+7</f>
        <v>46196</v>
      </c>
      <c r="S73" s="143">
        <f>R73+10</f>
        <v>46206</v>
      </c>
      <c r="T73" s="143">
        <f>S73+4</f>
        <v>46210</v>
      </c>
      <c r="U73" s="143">
        <f>T73+3</f>
        <v>46213</v>
      </c>
      <c r="V73" s="129">
        <v>46218</v>
      </c>
      <c r="W73" s="129">
        <v>46223</v>
      </c>
      <c r="X73" s="10"/>
      <c r="Y73" s="10"/>
      <c r="Z73" s="10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</row>
    <row r="74" spans="1:42" s="62" customFormat="1" ht="14.25" customHeight="1">
      <c r="A74" s="156"/>
      <c r="B74" s="176"/>
      <c r="C74" s="214"/>
      <c r="D74" s="180"/>
      <c r="E74" s="156"/>
      <c r="F74" s="156"/>
      <c r="G74" s="54" t="s">
        <v>19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77"/>
      <c r="W74" s="77"/>
      <c r="X74" s="10"/>
      <c r="Y74" s="10"/>
      <c r="Z74" s="10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</row>
    <row r="75" spans="1:42" s="62" customFormat="1" ht="14.25" customHeight="1">
      <c r="A75" s="156">
        <v>32</v>
      </c>
      <c r="B75" s="176" t="s">
        <v>156</v>
      </c>
      <c r="C75" s="214"/>
      <c r="D75" s="180"/>
      <c r="E75" s="156">
        <v>32</v>
      </c>
      <c r="F75" s="156" t="s">
        <v>40</v>
      </c>
      <c r="G75" s="126" t="s">
        <v>18</v>
      </c>
      <c r="H75" s="143">
        <v>46076</v>
      </c>
      <c r="I75" s="143">
        <f>15+H75</f>
        <v>46091</v>
      </c>
      <c r="J75" s="143">
        <f>6+I75</f>
        <v>46097</v>
      </c>
      <c r="K75" s="143">
        <f>30+J75</f>
        <v>46127</v>
      </c>
      <c r="L75" s="143">
        <f>15+K75</f>
        <v>46142</v>
      </c>
      <c r="M75" s="143">
        <f>L75+12</f>
        <v>46154</v>
      </c>
      <c r="N75" s="143">
        <f>M75+15</f>
        <v>46169</v>
      </c>
      <c r="O75" s="143">
        <f>N75+7</f>
        <v>46176</v>
      </c>
      <c r="P75" s="143">
        <f>O75+13</f>
        <v>46189</v>
      </c>
      <c r="Q75" s="153"/>
      <c r="R75" s="143">
        <f>P75+7</f>
        <v>46196</v>
      </c>
      <c r="S75" s="143">
        <f>R75+10</f>
        <v>46206</v>
      </c>
      <c r="T75" s="143">
        <f>S75+4</f>
        <v>46210</v>
      </c>
      <c r="U75" s="143">
        <f>T75+3</f>
        <v>46213</v>
      </c>
      <c r="V75" s="129">
        <v>46218</v>
      </c>
      <c r="W75" s="129">
        <v>46223</v>
      </c>
      <c r="X75" s="10"/>
      <c r="Y75" s="10"/>
      <c r="Z75" s="10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42" s="62" customFormat="1" ht="14.25" customHeight="1">
      <c r="A76" s="156"/>
      <c r="B76" s="176"/>
      <c r="C76" s="214"/>
      <c r="D76" s="180"/>
      <c r="E76" s="156"/>
      <c r="F76" s="156"/>
      <c r="G76" s="54" t="s">
        <v>19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77"/>
      <c r="W76" s="77"/>
      <c r="X76" s="10"/>
      <c r="Y76" s="10"/>
      <c r="Z76" s="10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42" s="62" customFormat="1" ht="14.25" customHeight="1">
      <c r="A77" s="156">
        <v>33</v>
      </c>
      <c r="B77" s="176" t="s">
        <v>157</v>
      </c>
      <c r="C77" s="214"/>
      <c r="D77" s="180"/>
      <c r="E77" s="156">
        <v>33</v>
      </c>
      <c r="F77" s="156" t="s">
        <v>40</v>
      </c>
      <c r="G77" s="55" t="s">
        <v>18</v>
      </c>
      <c r="H77" s="152">
        <v>46076</v>
      </c>
      <c r="I77" s="143">
        <f>15+H77</f>
        <v>46091</v>
      </c>
      <c r="J77" s="143">
        <f>6+I77</f>
        <v>46097</v>
      </c>
      <c r="K77" s="143">
        <f>30+J77</f>
        <v>46127</v>
      </c>
      <c r="L77" s="143">
        <f>15+K77</f>
        <v>46142</v>
      </c>
      <c r="M77" s="152">
        <f>L77+12</f>
        <v>46154</v>
      </c>
      <c r="N77" s="152">
        <f>M77+15</f>
        <v>46169</v>
      </c>
      <c r="O77" s="152">
        <f>N77+7</f>
        <v>46176</v>
      </c>
      <c r="P77" s="152">
        <f>O77+13</f>
        <v>46189</v>
      </c>
      <c r="Q77" s="153"/>
      <c r="R77" s="152">
        <f>P77+7</f>
        <v>46196</v>
      </c>
      <c r="S77" s="152">
        <f>R77+10</f>
        <v>46206</v>
      </c>
      <c r="T77" s="152">
        <f>S77+4</f>
        <v>46210</v>
      </c>
      <c r="U77" s="152">
        <f>T77+3</f>
        <v>46213</v>
      </c>
      <c r="V77" s="129">
        <v>46218</v>
      </c>
      <c r="W77" s="129">
        <v>46223</v>
      </c>
      <c r="X77" s="10"/>
      <c r="Y77" s="10"/>
      <c r="Z77" s="10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42" s="62" customFormat="1" ht="13.5" customHeight="1">
      <c r="A78" s="156"/>
      <c r="B78" s="176"/>
      <c r="C78" s="214"/>
      <c r="D78" s="180"/>
      <c r="E78" s="156"/>
      <c r="F78" s="156"/>
      <c r="G78" s="54" t="s">
        <v>19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77"/>
      <c r="W78" s="77"/>
      <c r="X78" s="10"/>
      <c r="Y78" s="10"/>
      <c r="Z78" s="10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42" s="62" customFormat="1" ht="15" customHeight="1">
      <c r="A79" s="156">
        <v>34</v>
      </c>
      <c r="B79" s="176" t="s">
        <v>158</v>
      </c>
      <c r="C79" s="214"/>
      <c r="D79" s="180"/>
      <c r="E79" s="156">
        <v>34</v>
      </c>
      <c r="F79" s="156" t="s">
        <v>40</v>
      </c>
      <c r="G79" s="55" t="s">
        <v>18</v>
      </c>
      <c r="H79" s="152">
        <v>46076</v>
      </c>
      <c r="I79" s="143">
        <f>15+H79</f>
        <v>46091</v>
      </c>
      <c r="J79" s="143">
        <f>6+I79</f>
        <v>46097</v>
      </c>
      <c r="K79" s="143">
        <f>30+J79</f>
        <v>46127</v>
      </c>
      <c r="L79" s="143">
        <f>15+K79</f>
        <v>46142</v>
      </c>
      <c r="M79" s="152">
        <f>L79+12</f>
        <v>46154</v>
      </c>
      <c r="N79" s="152">
        <f>M79+15</f>
        <v>46169</v>
      </c>
      <c r="O79" s="152">
        <f>N79+7</f>
        <v>46176</v>
      </c>
      <c r="P79" s="152">
        <f>O79+13</f>
        <v>46189</v>
      </c>
      <c r="Q79" s="153"/>
      <c r="R79" s="152">
        <f>P79+7</f>
        <v>46196</v>
      </c>
      <c r="S79" s="152">
        <f>R79+10</f>
        <v>46206</v>
      </c>
      <c r="T79" s="152">
        <f>S79+4</f>
        <v>46210</v>
      </c>
      <c r="U79" s="152">
        <f>T79+3</f>
        <v>46213</v>
      </c>
      <c r="V79" s="129">
        <v>46218</v>
      </c>
      <c r="W79" s="129">
        <v>46223</v>
      </c>
      <c r="X79" s="10"/>
      <c r="Y79" s="10"/>
      <c r="Z79" s="10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42" s="62" customFormat="1" ht="13.5" customHeight="1">
      <c r="A80" s="156"/>
      <c r="B80" s="176"/>
      <c r="C80" s="214"/>
      <c r="D80" s="180"/>
      <c r="E80" s="156"/>
      <c r="F80" s="156"/>
      <c r="G80" s="54" t="s">
        <v>19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77"/>
      <c r="W80" s="77"/>
      <c r="X80" s="10"/>
      <c r="Y80" s="10"/>
      <c r="Z80" s="10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</row>
    <row r="81" spans="1:42" s="62" customFormat="1" ht="14.25" customHeight="1">
      <c r="A81" s="156">
        <v>35</v>
      </c>
      <c r="B81" s="176" t="s">
        <v>159</v>
      </c>
      <c r="C81" s="214"/>
      <c r="D81" s="180"/>
      <c r="E81" s="156">
        <v>35</v>
      </c>
      <c r="F81" s="156" t="s">
        <v>40</v>
      </c>
      <c r="G81" s="55" t="s">
        <v>18</v>
      </c>
      <c r="H81" s="152">
        <v>46076</v>
      </c>
      <c r="I81" s="143">
        <f>15+H81</f>
        <v>46091</v>
      </c>
      <c r="J81" s="143">
        <f>6+I81</f>
        <v>46097</v>
      </c>
      <c r="K81" s="143">
        <f>30+J81</f>
        <v>46127</v>
      </c>
      <c r="L81" s="143">
        <f>15+K81</f>
        <v>46142</v>
      </c>
      <c r="M81" s="152">
        <f>L81+12</f>
        <v>46154</v>
      </c>
      <c r="N81" s="152">
        <f>M81+15</f>
        <v>46169</v>
      </c>
      <c r="O81" s="152">
        <f>N81+7</f>
        <v>46176</v>
      </c>
      <c r="P81" s="152">
        <f>O81+13</f>
        <v>46189</v>
      </c>
      <c r="Q81" s="153"/>
      <c r="R81" s="152">
        <f>P81+7</f>
        <v>46196</v>
      </c>
      <c r="S81" s="152">
        <f>R81+10</f>
        <v>46206</v>
      </c>
      <c r="T81" s="152">
        <f>S81+4</f>
        <v>46210</v>
      </c>
      <c r="U81" s="152">
        <f>T81+3</f>
        <v>46213</v>
      </c>
      <c r="V81" s="129">
        <v>46218</v>
      </c>
      <c r="W81" s="129">
        <v>46223</v>
      </c>
      <c r="X81" s="10"/>
      <c r="Y81" s="10"/>
      <c r="Z81" s="10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</row>
    <row r="82" spans="1:42" s="62" customFormat="1" ht="16.5" customHeight="1">
      <c r="A82" s="156"/>
      <c r="B82" s="176"/>
      <c r="C82" s="214"/>
      <c r="D82" s="180"/>
      <c r="E82" s="156"/>
      <c r="F82" s="156"/>
      <c r="G82" s="54" t="s">
        <v>19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77"/>
      <c r="W82" s="77"/>
      <c r="X82" s="10"/>
      <c r="Y82" s="10"/>
      <c r="Z82" s="10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</row>
    <row r="83" spans="1:42" s="62" customFormat="1" ht="14.25" customHeight="1">
      <c r="A83" s="156">
        <v>36</v>
      </c>
      <c r="B83" s="176" t="s">
        <v>160</v>
      </c>
      <c r="C83" s="214"/>
      <c r="D83" s="180"/>
      <c r="E83" s="156">
        <v>36</v>
      </c>
      <c r="F83" s="156" t="s">
        <v>40</v>
      </c>
      <c r="G83" s="55" t="s">
        <v>18</v>
      </c>
      <c r="H83" s="152">
        <v>46076</v>
      </c>
      <c r="I83" s="143">
        <f>15+H83</f>
        <v>46091</v>
      </c>
      <c r="J83" s="143">
        <f>6+I83</f>
        <v>46097</v>
      </c>
      <c r="K83" s="143">
        <f>30+J83</f>
        <v>46127</v>
      </c>
      <c r="L83" s="143">
        <f>15+K83</f>
        <v>46142</v>
      </c>
      <c r="M83" s="152">
        <f>L83+12</f>
        <v>46154</v>
      </c>
      <c r="N83" s="152">
        <f>M83+15</f>
        <v>46169</v>
      </c>
      <c r="O83" s="152">
        <f>N83+7</f>
        <v>46176</v>
      </c>
      <c r="P83" s="152">
        <f>O83+13</f>
        <v>46189</v>
      </c>
      <c r="Q83" s="153"/>
      <c r="R83" s="152">
        <f>P83+7</f>
        <v>46196</v>
      </c>
      <c r="S83" s="152">
        <f>R83+10</f>
        <v>46206</v>
      </c>
      <c r="T83" s="152">
        <f>S83+4</f>
        <v>46210</v>
      </c>
      <c r="U83" s="152">
        <f>T83+3</f>
        <v>46213</v>
      </c>
      <c r="V83" s="129">
        <v>46218</v>
      </c>
      <c r="W83" s="129">
        <v>46223</v>
      </c>
      <c r="X83" s="10"/>
      <c r="Y83" s="10"/>
      <c r="Z83" s="10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</row>
    <row r="84" spans="1:42" s="62" customFormat="1" ht="15.75" customHeight="1">
      <c r="A84" s="156"/>
      <c r="B84" s="176"/>
      <c r="C84" s="214"/>
      <c r="D84" s="180"/>
      <c r="E84" s="156"/>
      <c r="F84" s="156"/>
      <c r="G84" s="54" t="s">
        <v>19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77"/>
      <c r="W84" s="77"/>
      <c r="X84" s="10"/>
      <c r="Y84" s="10"/>
      <c r="Z84" s="10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</row>
    <row r="85" spans="1:42" s="62" customFormat="1" ht="15.75" customHeight="1">
      <c r="A85" s="156">
        <v>37</v>
      </c>
      <c r="B85" s="176" t="s">
        <v>161</v>
      </c>
      <c r="C85" s="214"/>
      <c r="D85" s="180"/>
      <c r="E85" s="156">
        <v>37</v>
      </c>
      <c r="F85" s="156" t="s">
        <v>40</v>
      </c>
      <c r="G85" s="126" t="s">
        <v>18</v>
      </c>
      <c r="H85" s="143">
        <v>46076</v>
      </c>
      <c r="I85" s="143">
        <f>15+H85</f>
        <v>46091</v>
      </c>
      <c r="J85" s="143">
        <f>6+I85</f>
        <v>46097</v>
      </c>
      <c r="K85" s="143">
        <f>30+J85</f>
        <v>46127</v>
      </c>
      <c r="L85" s="143">
        <f>15+K85</f>
        <v>46142</v>
      </c>
      <c r="M85" s="143">
        <f>L85+12</f>
        <v>46154</v>
      </c>
      <c r="N85" s="143">
        <f>M85+15</f>
        <v>46169</v>
      </c>
      <c r="O85" s="143">
        <f>N85+7</f>
        <v>46176</v>
      </c>
      <c r="P85" s="143">
        <f>O85+13</f>
        <v>46189</v>
      </c>
      <c r="Q85" s="153"/>
      <c r="R85" s="143">
        <f>P85+7</f>
        <v>46196</v>
      </c>
      <c r="S85" s="143">
        <f>R85+10</f>
        <v>46206</v>
      </c>
      <c r="T85" s="143">
        <f>S85+4</f>
        <v>46210</v>
      </c>
      <c r="U85" s="143">
        <f>T85+3</f>
        <v>46213</v>
      </c>
      <c r="V85" s="129">
        <v>46218</v>
      </c>
      <c r="W85" s="129">
        <v>46223</v>
      </c>
      <c r="X85" s="10"/>
      <c r="Y85" s="10"/>
      <c r="Z85" s="10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</row>
    <row r="86" spans="1:42" s="62" customFormat="1" ht="13.5" customHeight="1">
      <c r="A86" s="156"/>
      <c r="B86" s="176"/>
      <c r="C86" s="214"/>
      <c r="D86" s="180"/>
      <c r="E86" s="156"/>
      <c r="F86" s="156"/>
      <c r="G86" s="54" t="s">
        <v>19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70"/>
      <c r="U86" s="70"/>
      <c r="V86" s="77"/>
      <c r="W86" s="77"/>
      <c r="X86" s="10"/>
      <c r="Y86" s="10"/>
      <c r="Z86" s="10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</row>
    <row r="87" spans="1:42" s="62" customFormat="1" ht="18" customHeight="1">
      <c r="A87" s="156">
        <v>38</v>
      </c>
      <c r="B87" s="176" t="s">
        <v>162</v>
      </c>
      <c r="C87" s="214"/>
      <c r="D87" s="180"/>
      <c r="E87" s="156">
        <v>38</v>
      </c>
      <c r="F87" s="156" t="s">
        <v>40</v>
      </c>
      <c r="G87" s="126" t="s">
        <v>18</v>
      </c>
      <c r="H87" s="143">
        <v>46076</v>
      </c>
      <c r="I87" s="143">
        <f>15+H87</f>
        <v>46091</v>
      </c>
      <c r="J87" s="143">
        <f>6+I87</f>
        <v>46097</v>
      </c>
      <c r="K87" s="143">
        <f>30+J87</f>
        <v>46127</v>
      </c>
      <c r="L87" s="143">
        <f>15+K87</f>
        <v>46142</v>
      </c>
      <c r="M87" s="143">
        <f>L87+12</f>
        <v>46154</v>
      </c>
      <c r="N87" s="143">
        <f>M87+15</f>
        <v>46169</v>
      </c>
      <c r="O87" s="143">
        <f>N87+7</f>
        <v>46176</v>
      </c>
      <c r="P87" s="143">
        <f>O87+13</f>
        <v>46189</v>
      </c>
      <c r="Q87" s="153"/>
      <c r="R87" s="143">
        <f>P87+7</f>
        <v>46196</v>
      </c>
      <c r="S87" s="143">
        <f>R87+10</f>
        <v>46206</v>
      </c>
      <c r="T87" s="143">
        <f>S87+4</f>
        <v>46210</v>
      </c>
      <c r="U87" s="143">
        <f>T87+3</f>
        <v>46213</v>
      </c>
      <c r="V87" s="129">
        <v>46218</v>
      </c>
      <c r="W87" s="129">
        <v>46223</v>
      </c>
      <c r="X87" s="10"/>
      <c r="Y87" s="10"/>
      <c r="Z87" s="10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</row>
    <row r="88" spans="1:42" s="62" customFormat="1" ht="15.75" customHeight="1">
      <c r="A88" s="156"/>
      <c r="B88" s="176"/>
      <c r="C88" s="214"/>
      <c r="D88" s="180"/>
      <c r="E88" s="156"/>
      <c r="F88" s="156"/>
      <c r="G88" s="54" t="s">
        <v>19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77"/>
      <c r="W88" s="77"/>
      <c r="X88" s="10"/>
      <c r="Y88" s="10"/>
      <c r="Z88" s="10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</row>
    <row r="89" spans="1:42" s="62" customFormat="1" ht="17.25" customHeight="1">
      <c r="A89" s="156">
        <v>39</v>
      </c>
      <c r="B89" s="176" t="s">
        <v>163</v>
      </c>
      <c r="C89" s="214"/>
      <c r="D89" s="180"/>
      <c r="E89" s="156">
        <v>39</v>
      </c>
      <c r="F89" s="156" t="s">
        <v>40</v>
      </c>
      <c r="G89" s="126" t="s">
        <v>18</v>
      </c>
      <c r="H89" s="143">
        <v>46078</v>
      </c>
      <c r="I89" s="143">
        <f>30+H89</f>
        <v>46108</v>
      </c>
      <c r="J89" s="143">
        <f>3+I89</f>
        <v>46111</v>
      </c>
      <c r="K89" s="143">
        <f>30+J89</f>
        <v>46141</v>
      </c>
      <c r="L89" s="143">
        <f>15+K89</f>
        <v>46156</v>
      </c>
      <c r="M89" s="143">
        <f>L89+12</f>
        <v>46168</v>
      </c>
      <c r="N89" s="143">
        <f>M89+15</f>
        <v>46183</v>
      </c>
      <c r="O89" s="143">
        <f>N89+7</f>
        <v>46190</v>
      </c>
      <c r="P89" s="143">
        <f>O89+13</f>
        <v>46203</v>
      </c>
      <c r="Q89" s="153"/>
      <c r="R89" s="143">
        <f>P89+7</f>
        <v>46210</v>
      </c>
      <c r="S89" s="143">
        <f>R89+10</f>
        <v>46220</v>
      </c>
      <c r="T89" s="143">
        <f>S89+4</f>
        <v>46224</v>
      </c>
      <c r="U89" s="143">
        <f>T89+3</f>
        <v>46227</v>
      </c>
      <c r="V89" s="129">
        <v>46231</v>
      </c>
      <c r="W89" s="129">
        <v>46237</v>
      </c>
      <c r="X89" s="10"/>
      <c r="Y89" s="10"/>
      <c r="Z89" s="10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42" s="62" customFormat="1" ht="15" customHeight="1">
      <c r="A90" s="156"/>
      <c r="B90" s="176"/>
      <c r="C90" s="214"/>
      <c r="D90" s="180"/>
      <c r="E90" s="156"/>
      <c r="F90" s="156"/>
      <c r="G90" s="54" t="s">
        <v>19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10"/>
      <c r="Y90" s="10"/>
      <c r="Z90" s="10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</row>
    <row r="91" spans="1:42" s="62" customFormat="1" ht="15.75" customHeight="1">
      <c r="A91" s="156">
        <v>40</v>
      </c>
      <c r="B91" s="176" t="s">
        <v>164</v>
      </c>
      <c r="C91" s="214"/>
      <c r="D91" s="180"/>
      <c r="E91" s="156">
        <v>40</v>
      </c>
      <c r="F91" s="156" t="s">
        <v>40</v>
      </c>
      <c r="G91" s="55" t="s">
        <v>18</v>
      </c>
      <c r="H91" s="152">
        <v>46078</v>
      </c>
      <c r="I91" s="152">
        <f>30+H91</f>
        <v>46108</v>
      </c>
      <c r="J91" s="152">
        <f>3+I91</f>
        <v>46111</v>
      </c>
      <c r="K91" s="152">
        <f>30+J91</f>
        <v>46141</v>
      </c>
      <c r="L91" s="152">
        <f>15+K91</f>
        <v>46156</v>
      </c>
      <c r="M91" s="152">
        <f>L91+12</f>
        <v>46168</v>
      </c>
      <c r="N91" s="152">
        <f>M91+15</f>
        <v>46183</v>
      </c>
      <c r="O91" s="152">
        <f>N91+7</f>
        <v>46190</v>
      </c>
      <c r="P91" s="152">
        <f>O91+13</f>
        <v>46203</v>
      </c>
      <c r="Q91" s="153"/>
      <c r="R91" s="152">
        <f>P91+7</f>
        <v>46210</v>
      </c>
      <c r="S91" s="152">
        <f>R91+10</f>
        <v>46220</v>
      </c>
      <c r="T91" s="152">
        <f>S91+4</f>
        <v>46224</v>
      </c>
      <c r="U91" s="152">
        <f>T91+3</f>
        <v>46227</v>
      </c>
      <c r="V91" s="129">
        <v>46231</v>
      </c>
      <c r="W91" s="129">
        <v>46237</v>
      </c>
      <c r="X91" s="10"/>
      <c r="Y91" s="10"/>
      <c r="Z91" s="10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</row>
    <row r="92" spans="1:42" s="62" customFormat="1" ht="14.25" customHeight="1">
      <c r="A92" s="156"/>
      <c r="B92" s="176"/>
      <c r="C92" s="214"/>
      <c r="D92" s="180"/>
      <c r="E92" s="156"/>
      <c r="F92" s="156"/>
      <c r="G92" s="54" t="s">
        <v>19</v>
      </c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77"/>
      <c r="W92" s="77"/>
      <c r="X92" s="10"/>
      <c r="Y92" s="10"/>
      <c r="Z92" s="10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</row>
    <row r="93" spans="1:42" s="62" customFormat="1" ht="14.25" customHeight="1">
      <c r="A93" s="156">
        <v>41</v>
      </c>
      <c r="B93" s="176" t="s">
        <v>165</v>
      </c>
      <c r="C93" s="214"/>
      <c r="D93" s="180"/>
      <c r="E93" s="156">
        <v>41</v>
      </c>
      <c r="F93" s="156" t="s">
        <v>40</v>
      </c>
      <c r="G93" s="55" t="s">
        <v>18</v>
      </c>
      <c r="H93" s="152">
        <v>46078</v>
      </c>
      <c r="I93" s="152">
        <f>30+H93</f>
        <v>46108</v>
      </c>
      <c r="J93" s="152">
        <f>3+I93</f>
        <v>46111</v>
      </c>
      <c r="K93" s="152">
        <f>30+J93</f>
        <v>46141</v>
      </c>
      <c r="L93" s="152">
        <f>15+K93</f>
        <v>46156</v>
      </c>
      <c r="M93" s="152">
        <f>L93+12</f>
        <v>46168</v>
      </c>
      <c r="N93" s="152">
        <f>M93+15</f>
        <v>46183</v>
      </c>
      <c r="O93" s="152">
        <f>N93+7</f>
        <v>46190</v>
      </c>
      <c r="P93" s="152">
        <f>O93+13</f>
        <v>46203</v>
      </c>
      <c r="Q93" s="153"/>
      <c r="R93" s="152">
        <f>P93+7</f>
        <v>46210</v>
      </c>
      <c r="S93" s="152">
        <f>R93+10</f>
        <v>46220</v>
      </c>
      <c r="T93" s="152">
        <f>S93+4</f>
        <v>46224</v>
      </c>
      <c r="U93" s="152">
        <f>T93+3</f>
        <v>46227</v>
      </c>
      <c r="V93" s="129">
        <v>46231</v>
      </c>
      <c r="W93" s="129">
        <v>46237</v>
      </c>
      <c r="X93" s="10"/>
      <c r="Y93" s="10"/>
      <c r="Z93" s="10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</row>
    <row r="94" spans="1:42" s="62" customFormat="1" ht="14.25" customHeight="1">
      <c r="A94" s="156"/>
      <c r="B94" s="176"/>
      <c r="C94" s="214"/>
      <c r="D94" s="180"/>
      <c r="E94" s="156"/>
      <c r="F94" s="156"/>
      <c r="G94" s="54" t="s">
        <v>19</v>
      </c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10"/>
      <c r="Y94" s="10"/>
      <c r="Z94" s="10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</row>
    <row r="95" spans="1:42" s="62" customFormat="1" ht="17.25" customHeight="1">
      <c r="A95" s="156">
        <v>42</v>
      </c>
      <c r="B95" s="176" t="s">
        <v>166</v>
      </c>
      <c r="C95" s="214"/>
      <c r="D95" s="180"/>
      <c r="E95" s="156">
        <v>42</v>
      </c>
      <c r="F95" s="156" t="s">
        <v>40</v>
      </c>
      <c r="G95" s="55" t="s">
        <v>18</v>
      </c>
      <c r="H95" s="152">
        <v>46078</v>
      </c>
      <c r="I95" s="152">
        <f>30+H95</f>
        <v>46108</v>
      </c>
      <c r="J95" s="152">
        <f>3+I95</f>
        <v>46111</v>
      </c>
      <c r="K95" s="152">
        <f>30+J95</f>
        <v>46141</v>
      </c>
      <c r="L95" s="152">
        <f>15+K95</f>
        <v>46156</v>
      </c>
      <c r="M95" s="152">
        <f>L95+12</f>
        <v>46168</v>
      </c>
      <c r="N95" s="152">
        <f>M95+15</f>
        <v>46183</v>
      </c>
      <c r="O95" s="152">
        <f>N95+7</f>
        <v>46190</v>
      </c>
      <c r="P95" s="152">
        <f>O95+13</f>
        <v>46203</v>
      </c>
      <c r="Q95" s="153"/>
      <c r="R95" s="152">
        <f>P95+7</f>
        <v>46210</v>
      </c>
      <c r="S95" s="152">
        <f>R95+10</f>
        <v>46220</v>
      </c>
      <c r="T95" s="152">
        <f>S95+4</f>
        <v>46224</v>
      </c>
      <c r="U95" s="152">
        <f>T95+3</f>
        <v>46227</v>
      </c>
      <c r="V95" s="129">
        <v>46231</v>
      </c>
      <c r="W95" s="129">
        <v>46237</v>
      </c>
      <c r="X95" s="10"/>
      <c r="Y95" s="10"/>
      <c r="Z95" s="10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</row>
    <row r="96" spans="1:42" s="62" customFormat="1" ht="17.25" customHeight="1">
      <c r="A96" s="156"/>
      <c r="B96" s="176"/>
      <c r="C96" s="214"/>
      <c r="D96" s="180"/>
      <c r="E96" s="156"/>
      <c r="F96" s="156"/>
      <c r="G96" s="54" t="s">
        <v>19</v>
      </c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10"/>
      <c r="Y96" s="10"/>
      <c r="Z96" s="10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</row>
    <row r="97" spans="1:42" s="62" customFormat="1" ht="18" customHeight="1">
      <c r="A97" s="156">
        <v>43</v>
      </c>
      <c r="B97" s="176" t="s">
        <v>167</v>
      </c>
      <c r="C97" s="214"/>
      <c r="D97" s="180"/>
      <c r="E97" s="156">
        <v>43</v>
      </c>
      <c r="F97" s="156" t="s">
        <v>40</v>
      </c>
      <c r="G97" s="55" t="s">
        <v>18</v>
      </c>
      <c r="H97" s="152">
        <v>46078</v>
      </c>
      <c r="I97" s="152">
        <f>30+H97</f>
        <v>46108</v>
      </c>
      <c r="J97" s="152">
        <f>3+I97</f>
        <v>46111</v>
      </c>
      <c r="K97" s="152">
        <f>30+J97</f>
        <v>46141</v>
      </c>
      <c r="L97" s="152">
        <f>15+K97</f>
        <v>46156</v>
      </c>
      <c r="M97" s="152">
        <f>L97+12</f>
        <v>46168</v>
      </c>
      <c r="N97" s="152">
        <f>M97+15</f>
        <v>46183</v>
      </c>
      <c r="O97" s="152">
        <f>N97+7</f>
        <v>46190</v>
      </c>
      <c r="P97" s="152">
        <f>O97+13</f>
        <v>46203</v>
      </c>
      <c r="Q97" s="153"/>
      <c r="R97" s="152">
        <f>P97+7</f>
        <v>46210</v>
      </c>
      <c r="S97" s="152">
        <f>R97+10</f>
        <v>46220</v>
      </c>
      <c r="T97" s="152">
        <f>S97+4</f>
        <v>46224</v>
      </c>
      <c r="U97" s="152">
        <f>T97+3</f>
        <v>46227</v>
      </c>
      <c r="V97" s="129">
        <v>46231</v>
      </c>
      <c r="W97" s="129">
        <v>46237</v>
      </c>
      <c r="X97" s="10"/>
      <c r="Y97" s="10"/>
      <c r="Z97" s="10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</row>
    <row r="98" spans="1:42" s="62" customFormat="1" ht="15" customHeight="1">
      <c r="A98" s="156"/>
      <c r="B98" s="176"/>
      <c r="C98" s="214"/>
      <c r="D98" s="180"/>
      <c r="E98" s="156"/>
      <c r="F98" s="156"/>
      <c r="G98" s="54" t="s">
        <v>19</v>
      </c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10"/>
      <c r="Y98" s="10"/>
      <c r="Z98" s="10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</row>
    <row r="99" spans="1:42" s="62" customFormat="1" ht="17.25" customHeight="1">
      <c r="A99" s="156">
        <v>44</v>
      </c>
      <c r="B99" s="176" t="s">
        <v>168</v>
      </c>
      <c r="C99" s="214"/>
      <c r="D99" s="180"/>
      <c r="E99" s="156">
        <v>44</v>
      </c>
      <c r="F99" s="156" t="s">
        <v>40</v>
      </c>
      <c r="G99" s="55" t="s">
        <v>18</v>
      </c>
      <c r="H99" s="152">
        <v>46078</v>
      </c>
      <c r="I99" s="152">
        <f>30+H99</f>
        <v>46108</v>
      </c>
      <c r="J99" s="152">
        <f>3+I99</f>
        <v>46111</v>
      </c>
      <c r="K99" s="152">
        <f>30+J99</f>
        <v>46141</v>
      </c>
      <c r="L99" s="152">
        <f>15+K99</f>
        <v>46156</v>
      </c>
      <c r="M99" s="152">
        <f>L99+12</f>
        <v>46168</v>
      </c>
      <c r="N99" s="152">
        <f>M99+15</f>
        <v>46183</v>
      </c>
      <c r="O99" s="152">
        <f>N99+7</f>
        <v>46190</v>
      </c>
      <c r="P99" s="152">
        <f>O99+13</f>
        <v>46203</v>
      </c>
      <c r="Q99" s="153"/>
      <c r="R99" s="152">
        <f>P99+7</f>
        <v>46210</v>
      </c>
      <c r="S99" s="152">
        <f>R99+10</f>
        <v>46220</v>
      </c>
      <c r="T99" s="152">
        <f>S99+4</f>
        <v>46224</v>
      </c>
      <c r="U99" s="152">
        <f>T99+3</f>
        <v>46227</v>
      </c>
      <c r="V99" s="129">
        <v>46231</v>
      </c>
      <c r="W99" s="129">
        <v>46237</v>
      </c>
      <c r="X99" s="10"/>
      <c r="Y99" s="10"/>
      <c r="Z99" s="10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</row>
    <row r="100" spans="1:42" s="62" customFormat="1" ht="15.75" customHeight="1">
      <c r="A100" s="156"/>
      <c r="B100" s="176"/>
      <c r="C100" s="214"/>
      <c r="D100" s="180"/>
      <c r="E100" s="156"/>
      <c r="F100" s="156"/>
      <c r="G100" s="54" t="s">
        <v>19</v>
      </c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10"/>
      <c r="Y100" s="10"/>
      <c r="Z100" s="10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</row>
    <row r="101" spans="1:42" s="62" customFormat="1" ht="18" customHeight="1">
      <c r="A101" s="156">
        <v>45</v>
      </c>
      <c r="B101" s="176" t="s">
        <v>169</v>
      </c>
      <c r="C101" s="214"/>
      <c r="D101" s="180"/>
      <c r="E101" s="156">
        <v>45</v>
      </c>
      <c r="F101" s="156" t="s">
        <v>40</v>
      </c>
      <c r="G101" s="55" t="s">
        <v>18</v>
      </c>
      <c r="H101" s="152">
        <v>46078</v>
      </c>
      <c r="I101" s="152">
        <f>30+H101</f>
        <v>46108</v>
      </c>
      <c r="J101" s="152">
        <f>3+I101</f>
        <v>46111</v>
      </c>
      <c r="K101" s="152">
        <f>30+J101</f>
        <v>46141</v>
      </c>
      <c r="L101" s="152">
        <f>15+K101</f>
        <v>46156</v>
      </c>
      <c r="M101" s="152">
        <f>L101+12</f>
        <v>46168</v>
      </c>
      <c r="N101" s="152">
        <f>M101+15</f>
        <v>46183</v>
      </c>
      <c r="O101" s="152">
        <f>N101+7</f>
        <v>46190</v>
      </c>
      <c r="P101" s="152">
        <f>O101+13</f>
        <v>46203</v>
      </c>
      <c r="Q101" s="153"/>
      <c r="R101" s="152">
        <f>P101+7</f>
        <v>46210</v>
      </c>
      <c r="S101" s="152">
        <f>R101+10</f>
        <v>46220</v>
      </c>
      <c r="T101" s="152">
        <f>S101+4</f>
        <v>46224</v>
      </c>
      <c r="U101" s="152">
        <f>T101+3</f>
        <v>46227</v>
      </c>
      <c r="V101" s="129">
        <v>46231</v>
      </c>
      <c r="W101" s="129">
        <v>46237</v>
      </c>
      <c r="X101" s="10"/>
      <c r="Y101" s="10"/>
      <c r="Z101" s="10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</row>
    <row r="102" spans="1:42" s="62" customFormat="1" ht="18" customHeight="1">
      <c r="A102" s="156"/>
      <c r="B102" s="176"/>
      <c r="C102" s="214"/>
      <c r="D102" s="180"/>
      <c r="E102" s="156"/>
      <c r="F102" s="156"/>
      <c r="G102" s="54" t="s">
        <v>19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10"/>
      <c r="Y102" s="10"/>
      <c r="Z102" s="10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</row>
    <row r="103" spans="1:42" s="62" customFormat="1" ht="18" customHeight="1">
      <c r="A103" s="156">
        <v>46</v>
      </c>
      <c r="B103" s="176" t="s">
        <v>170</v>
      </c>
      <c r="C103" s="214"/>
      <c r="D103" s="180"/>
      <c r="E103" s="156">
        <v>46</v>
      </c>
      <c r="F103" s="156" t="s">
        <v>40</v>
      </c>
      <c r="G103" s="126" t="s">
        <v>18</v>
      </c>
      <c r="H103" s="143">
        <v>46083</v>
      </c>
      <c r="I103" s="143">
        <f>30+H103</f>
        <v>46113</v>
      </c>
      <c r="J103" s="143">
        <f>5+I103</f>
        <v>46118</v>
      </c>
      <c r="K103" s="143">
        <f>30+J103</f>
        <v>46148</v>
      </c>
      <c r="L103" s="143">
        <f>15+K103</f>
        <v>46163</v>
      </c>
      <c r="M103" s="143">
        <f>L103+12</f>
        <v>46175</v>
      </c>
      <c r="N103" s="143">
        <f>M103+15</f>
        <v>46190</v>
      </c>
      <c r="O103" s="143">
        <f>N103+7</f>
        <v>46197</v>
      </c>
      <c r="P103" s="143">
        <f>O103+13</f>
        <v>46210</v>
      </c>
      <c r="Q103" s="153"/>
      <c r="R103" s="143">
        <f>P103+7</f>
        <v>46217</v>
      </c>
      <c r="S103" s="143">
        <f>R103+10</f>
        <v>46227</v>
      </c>
      <c r="T103" s="143">
        <f>S103+4</f>
        <v>46231</v>
      </c>
      <c r="U103" s="143">
        <f>T103+3</f>
        <v>46234</v>
      </c>
      <c r="V103" s="129">
        <v>46237</v>
      </c>
      <c r="W103" s="129">
        <v>46240</v>
      </c>
      <c r="X103" s="10"/>
      <c r="Y103" s="10"/>
      <c r="Z103" s="10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</row>
    <row r="104" spans="1:42" s="62" customFormat="1" ht="18.75" customHeight="1">
      <c r="A104" s="156"/>
      <c r="B104" s="176"/>
      <c r="C104" s="214"/>
      <c r="D104" s="180"/>
      <c r="E104" s="156"/>
      <c r="F104" s="156"/>
      <c r="G104" s="54" t="s">
        <v>19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10"/>
      <c r="Y104" s="10"/>
      <c r="Z104" s="10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</row>
    <row r="105" spans="1:42" s="62" customFormat="1" ht="18.75" customHeight="1">
      <c r="A105" s="156">
        <v>47</v>
      </c>
      <c r="B105" s="176" t="s">
        <v>171</v>
      </c>
      <c r="C105" s="214"/>
      <c r="D105" s="180"/>
      <c r="E105" s="156">
        <v>47</v>
      </c>
      <c r="F105" s="156" t="s">
        <v>40</v>
      </c>
      <c r="G105" s="55" t="s">
        <v>18</v>
      </c>
      <c r="H105" s="152">
        <v>46083</v>
      </c>
      <c r="I105" s="152">
        <f>30+H105</f>
        <v>46113</v>
      </c>
      <c r="J105" s="152">
        <f>5+I105</f>
        <v>46118</v>
      </c>
      <c r="K105" s="152">
        <f>30+J105</f>
        <v>46148</v>
      </c>
      <c r="L105" s="152">
        <f>15+K105</f>
        <v>46163</v>
      </c>
      <c r="M105" s="152">
        <f>L105+12</f>
        <v>46175</v>
      </c>
      <c r="N105" s="152">
        <f>M105+15</f>
        <v>46190</v>
      </c>
      <c r="O105" s="152">
        <f>N105+7</f>
        <v>46197</v>
      </c>
      <c r="P105" s="152">
        <f>O105+13</f>
        <v>46210</v>
      </c>
      <c r="Q105" s="153"/>
      <c r="R105" s="152">
        <f>P105+7</f>
        <v>46217</v>
      </c>
      <c r="S105" s="152">
        <f>R105+10</f>
        <v>46227</v>
      </c>
      <c r="T105" s="152">
        <f>S105+4</f>
        <v>46231</v>
      </c>
      <c r="U105" s="152">
        <f>T105+3</f>
        <v>46234</v>
      </c>
      <c r="V105" s="78">
        <v>46237</v>
      </c>
      <c r="W105" s="78">
        <v>46240</v>
      </c>
      <c r="X105" s="10"/>
      <c r="Y105" s="10"/>
      <c r="Z105" s="10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</row>
    <row r="106" spans="1:42" s="62" customFormat="1" ht="17.25" customHeight="1">
      <c r="A106" s="156"/>
      <c r="B106" s="176"/>
      <c r="C106" s="214"/>
      <c r="D106" s="180"/>
      <c r="E106" s="156"/>
      <c r="F106" s="156"/>
      <c r="G106" s="54" t="s">
        <v>19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10"/>
      <c r="Y106" s="10"/>
      <c r="Z106" s="10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</row>
    <row r="107" spans="1:42" s="62" customFormat="1" ht="18" customHeight="1">
      <c r="A107" s="156">
        <v>48</v>
      </c>
      <c r="B107" s="176" t="s">
        <v>172</v>
      </c>
      <c r="C107" s="214"/>
      <c r="D107" s="180"/>
      <c r="E107" s="156">
        <v>48</v>
      </c>
      <c r="F107" s="156" t="s">
        <v>40</v>
      </c>
      <c r="G107" s="55" t="s">
        <v>18</v>
      </c>
      <c r="H107" s="152">
        <v>46083</v>
      </c>
      <c r="I107" s="152">
        <f>30+H107</f>
        <v>46113</v>
      </c>
      <c r="J107" s="152">
        <f>5+I107</f>
        <v>46118</v>
      </c>
      <c r="K107" s="152">
        <f>30+J107</f>
        <v>46148</v>
      </c>
      <c r="L107" s="152">
        <f>15+K107</f>
        <v>46163</v>
      </c>
      <c r="M107" s="152">
        <f>L107+12</f>
        <v>46175</v>
      </c>
      <c r="N107" s="152">
        <f>M107+15</f>
        <v>46190</v>
      </c>
      <c r="O107" s="152">
        <f>N107+7</f>
        <v>46197</v>
      </c>
      <c r="P107" s="152">
        <f>O107+13</f>
        <v>46210</v>
      </c>
      <c r="Q107" s="153"/>
      <c r="R107" s="152">
        <f>P107+7</f>
        <v>46217</v>
      </c>
      <c r="S107" s="152">
        <f>R107+10</f>
        <v>46227</v>
      </c>
      <c r="T107" s="152">
        <f>S107+4</f>
        <v>46231</v>
      </c>
      <c r="U107" s="152">
        <f>T107+3</f>
        <v>46234</v>
      </c>
      <c r="V107" s="78">
        <v>46237</v>
      </c>
      <c r="W107" s="78">
        <v>46240</v>
      </c>
      <c r="X107" s="10"/>
      <c r="Y107" s="10"/>
      <c r="Z107" s="10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</row>
    <row r="108" spans="1:42" s="62" customFormat="1" ht="17.25" customHeight="1">
      <c r="A108" s="156"/>
      <c r="B108" s="176"/>
      <c r="C108" s="214"/>
      <c r="D108" s="180"/>
      <c r="E108" s="156"/>
      <c r="F108" s="156"/>
      <c r="G108" s="54" t="s">
        <v>19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10"/>
      <c r="Y108" s="10"/>
      <c r="Z108" s="10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</row>
    <row r="109" spans="1:42" s="62" customFormat="1" ht="18.75" customHeight="1">
      <c r="A109" s="156">
        <v>49</v>
      </c>
      <c r="B109" s="176" t="s">
        <v>173</v>
      </c>
      <c r="C109" s="214"/>
      <c r="D109" s="180"/>
      <c r="E109" s="156">
        <v>49</v>
      </c>
      <c r="F109" s="156" t="s">
        <v>40</v>
      </c>
      <c r="G109" s="55" t="s">
        <v>18</v>
      </c>
      <c r="H109" s="152">
        <v>46083</v>
      </c>
      <c r="I109" s="152">
        <f>30+H109</f>
        <v>46113</v>
      </c>
      <c r="J109" s="152">
        <f>5+I109</f>
        <v>46118</v>
      </c>
      <c r="K109" s="152">
        <f>30+J109</f>
        <v>46148</v>
      </c>
      <c r="L109" s="152">
        <f>15+K109</f>
        <v>46163</v>
      </c>
      <c r="M109" s="152">
        <f>L109+12</f>
        <v>46175</v>
      </c>
      <c r="N109" s="152">
        <f>M109+15</f>
        <v>46190</v>
      </c>
      <c r="O109" s="152">
        <f>N109+7</f>
        <v>46197</v>
      </c>
      <c r="P109" s="152">
        <f>O109+13</f>
        <v>46210</v>
      </c>
      <c r="Q109" s="153"/>
      <c r="R109" s="152">
        <f>P109+7</f>
        <v>46217</v>
      </c>
      <c r="S109" s="152">
        <f>R109+10</f>
        <v>46227</v>
      </c>
      <c r="T109" s="152">
        <f>S109+4</f>
        <v>46231</v>
      </c>
      <c r="U109" s="152">
        <f>T109+3</f>
        <v>46234</v>
      </c>
      <c r="V109" s="78">
        <v>46237</v>
      </c>
      <c r="W109" s="78">
        <v>46240</v>
      </c>
      <c r="X109" s="10"/>
      <c r="Y109" s="10"/>
      <c r="Z109" s="10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</row>
    <row r="110" spans="1:42" s="62" customFormat="1" ht="13.5" customHeight="1">
      <c r="A110" s="156"/>
      <c r="B110" s="176"/>
      <c r="C110" s="214"/>
      <c r="D110" s="180"/>
      <c r="E110" s="156"/>
      <c r="F110" s="156"/>
      <c r="G110" s="54" t="s">
        <v>19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10"/>
      <c r="Y110" s="10"/>
      <c r="Z110" s="10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</row>
    <row r="111" spans="1:42" s="62" customFormat="1" ht="16.5" customHeight="1">
      <c r="A111" s="156">
        <v>50</v>
      </c>
      <c r="B111" s="176" t="s">
        <v>174</v>
      </c>
      <c r="C111" s="214"/>
      <c r="D111" s="180"/>
      <c r="E111" s="156">
        <v>50</v>
      </c>
      <c r="F111" s="156" t="s">
        <v>40</v>
      </c>
      <c r="G111" s="55" t="s">
        <v>18</v>
      </c>
      <c r="H111" s="152">
        <v>46083</v>
      </c>
      <c r="I111" s="152">
        <f>30+H111</f>
        <v>46113</v>
      </c>
      <c r="J111" s="152">
        <f>5+I111</f>
        <v>46118</v>
      </c>
      <c r="K111" s="152">
        <f>30+J111</f>
        <v>46148</v>
      </c>
      <c r="L111" s="152">
        <f>15+K111</f>
        <v>46163</v>
      </c>
      <c r="M111" s="152">
        <f>L111+12</f>
        <v>46175</v>
      </c>
      <c r="N111" s="152">
        <f>M111+15</f>
        <v>46190</v>
      </c>
      <c r="O111" s="152">
        <f>N111+7</f>
        <v>46197</v>
      </c>
      <c r="P111" s="152">
        <f>O111+13</f>
        <v>46210</v>
      </c>
      <c r="Q111" s="153"/>
      <c r="R111" s="152">
        <f>P111+7</f>
        <v>46217</v>
      </c>
      <c r="S111" s="152">
        <f>R111+10</f>
        <v>46227</v>
      </c>
      <c r="T111" s="152">
        <f>S111+4</f>
        <v>46231</v>
      </c>
      <c r="U111" s="152">
        <f>T111+3</f>
        <v>46234</v>
      </c>
      <c r="V111" s="78">
        <v>46237</v>
      </c>
      <c r="W111" s="78">
        <v>46240</v>
      </c>
      <c r="X111" s="10"/>
      <c r="Y111" s="10"/>
      <c r="Z111" s="10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</row>
    <row r="112" spans="1:42" s="62" customFormat="1" ht="16.5" customHeight="1">
      <c r="A112" s="156"/>
      <c r="B112" s="176"/>
      <c r="C112" s="214"/>
      <c r="D112" s="180"/>
      <c r="E112" s="156"/>
      <c r="F112" s="156"/>
      <c r="G112" s="54" t="s">
        <v>19</v>
      </c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10"/>
      <c r="Y112" s="10"/>
      <c r="Z112" s="10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</row>
    <row r="113" spans="1:42" s="62" customFormat="1" ht="18" customHeight="1">
      <c r="A113" s="156">
        <v>51</v>
      </c>
      <c r="B113" s="176" t="s">
        <v>175</v>
      </c>
      <c r="C113" s="158" t="s">
        <v>117</v>
      </c>
      <c r="D113" s="161" t="s">
        <v>57</v>
      </c>
      <c r="E113" s="156">
        <v>51</v>
      </c>
      <c r="F113" s="156" t="s">
        <v>40</v>
      </c>
      <c r="G113" s="55" t="s">
        <v>18</v>
      </c>
      <c r="H113" s="152">
        <v>46083</v>
      </c>
      <c r="I113" s="152">
        <f>30+H113</f>
        <v>46113</v>
      </c>
      <c r="J113" s="152">
        <f>5+I113</f>
        <v>46118</v>
      </c>
      <c r="K113" s="152">
        <f>30+J113</f>
        <v>46148</v>
      </c>
      <c r="L113" s="152">
        <f>15+K113</f>
        <v>46163</v>
      </c>
      <c r="M113" s="152">
        <f>L113+12</f>
        <v>46175</v>
      </c>
      <c r="N113" s="152">
        <f>M113+15</f>
        <v>46190</v>
      </c>
      <c r="O113" s="152">
        <f>N113+7</f>
        <v>46197</v>
      </c>
      <c r="P113" s="152">
        <f>O113+13</f>
        <v>46210</v>
      </c>
      <c r="Q113" s="153"/>
      <c r="R113" s="152">
        <f>P113+7</f>
        <v>46217</v>
      </c>
      <c r="S113" s="152">
        <f>R113+10</f>
        <v>46227</v>
      </c>
      <c r="T113" s="152">
        <f>S113+4</f>
        <v>46231</v>
      </c>
      <c r="U113" s="152">
        <f>T113+3</f>
        <v>46234</v>
      </c>
      <c r="V113" s="78">
        <v>46237</v>
      </c>
      <c r="W113" s="78">
        <v>46240</v>
      </c>
      <c r="X113" s="10"/>
      <c r="Y113" s="10"/>
      <c r="Z113" s="10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</row>
    <row r="114" spans="1:42" s="62" customFormat="1" ht="16.5" customHeight="1">
      <c r="A114" s="156"/>
      <c r="B114" s="176"/>
      <c r="C114" s="159"/>
      <c r="D114" s="162"/>
      <c r="E114" s="156"/>
      <c r="F114" s="156"/>
      <c r="G114" s="54" t="s">
        <v>19</v>
      </c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10"/>
      <c r="Y114" s="10"/>
      <c r="Z114" s="10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</row>
    <row r="115" spans="1:42" s="62" customFormat="1" ht="15" customHeight="1">
      <c r="A115" s="156">
        <v>52</v>
      </c>
      <c r="B115" s="176" t="s">
        <v>176</v>
      </c>
      <c r="C115" s="159"/>
      <c r="D115" s="162"/>
      <c r="E115" s="156">
        <v>52</v>
      </c>
      <c r="F115" s="156" t="s">
        <v>40</v>
      </c>
      <c r="G115" s="55" t="s">
        <v>18</v>
      </c>
      <c r="H115" s="152">
        <v>46083</v>
      </c>
      <c r="I115" s="152">
        <f>30+H115</f>
        <v>46113</v>
      </c>
      <c r="J115" s="152">
        <f>5+I115</f>
        <v>46118</v>
      </c>
      <c r="K115" s="152">
        <f>30+J115</f>
        <v>46148</v>
      </c>
      <c r="L115" s="152">
        <f>15+K115</f>
        <v>46163</v>
      </c>
      <c r="M115" s="152">
        <f>L115+12</f>
        <v>46175</v>
      </c>
      <c r="N115" s="152">
        <f>M115+15</f>
        <v>46190</v>
      </c>
      <c r="O115" s="152">
        <f>N115+7</f>
        <v>46197</v>
      </c>
      <c r="P115" s="152">
        <f>O115+13</f>
        <v>46210</v>
      </c>
      <c r="Q115" s="153"/>
      <c r="R115" s="152">
        <f>P115+7</f>
        <v>46217</v>
      </c>
      <c r="S115" s="152">
        <f>R115+10</f>
        <v>46227</v>
      </c>
      <c r="T115" s="152">
        <f>S115+4</f>
        <v>46231</v>
      </c>
      <c r="U115" s="152">
        <f>T115+3</f>
        <v>46234</v>
      </c>
      <c r="V115" s="78">
        <v>46237</v>
      </c>
      <c r="W115" s="78">
        <v>46240</v>
      </c>
      <c r="X115" s="10"/>
      <c r="Y115" s="10"/>
      <c r="Z115" s="10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</row>
    <row r="116" spans="1:42" s="62" customFormat="1" ht="18.75" customHeight="1">
      <c r="A116" s="156"/>
      <c r="B116" s="176"/>
      <c r="C116" s="159"/>
      <c r="D116" s="162"/>
      <c r="E116" s="156"/>
      <c r="F116" s="156"/>
      <c r="G116" s="54" t="s">
        <v>19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10"/>
      <c r="Y116" s="10"/>
      <c r="Z116" s="10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</row>
    <row r="117" spans="1:42" s="62" customFormat="1" ht="13.5" customHeight="1">
      <c r="A117" s="156">
        <v>53</v>
      </c>
      <c r="B117" s="176" t="s">
        <v>177</v>
      </c>
      <c r="C117" s="159"/>
      <c r="D117" s="162"/>
      <c r="E117" s="156">
        <v>53</v>
      </c>
      <c r="F117" s="156" t="s">
        <v>40</v>
      </c>
      <c r="G117" s="55" t="s">
        <v>18</v>
      </c>
      <c r="H117" s="152">
        <v>46083</v>
      </c>
      <c r="I117" s="152">
        <f>30+H117</f>
        <v>46113</v>
      </c>
      <c r="J117" s="152">
        <f>5+I117</f>
        <v>46118</v>
      </c>
      <c r="K117" s="152">
        <f>30+J117</f>
        <v>46148</v>
      </c>
      <c r="L117" s="152">
        <f>15+K117</f>
        <v>46163</v>
      </c>
      <c r="M117" s="152">
        <f>L117+12</f>
        <v>46175</v>
      </c>
      <c r="N117" s="152">
        <f>M117+15</f>
        <v>46190</v>
      </c>
      <c r="O117" s="152">
        <f>N117+7</f>
        <v>46197</v>
      </c>
      <c r="P117" s="152">
        <f>O117+13</f>
        <v>46210</v>
      </c>
      <c r="Q117" s="153"/>
      <c r="R117" s="152">
        <f>P117+7</f>
        <v>46217</v>
      </c>
      <c r="S117" s="152">
        <f>R117+10</f>
        <v>46227</v>
      </c>
      <c r="T117" s="152">
        <f>S117+4</f>
        <v>46231</v>
      </c>
      <c r="U117" s="152">
        <f>T117+3</f>
        <v>46234</v>
      </c>
      <c r="V117" s="78">
        <v>46237</v>
      </c>
      <c r="W117" s="78">
        <v>46240</v>
      </c>
      <c r="X117" s="10"/>
      <c r="Y117" s="10"/>
      <c r="Z117" s="10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</row>
    <row r="118" spans="1:42" s="62" customFormat="1" ht="15.75" customHeight="1">
      <c r="A118" s="156"/>
      <c r="B118" s="176"/>
      <c r="C118" s="159"/>
      <c r="D118" s="162"/>
      <c r="E118" s="156"/>
      <c r="F118" s="156"/>
      <c r="G118" s="54" t="s">
        <v>19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10"/>
      <c r="Y118" s="10"/>
      <c r="Z118" s="10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</row>
    <row r="119" spans="1:42" s="62" customFormat="1" ht="16.5" customHeight="1">
      <c r="A119" s="156">
        <v>54</v>
      </c>
      <c r="B119" s="176" t="s">
        <v>178</v>
      </c>
      <c r="C119" s="159"/>
      <c r="D119" s="162"/>
      <c r="E119" s="156">
        <v>54</v>
      </c>
      <c r="F119" s="156" t="s">
        <v>40</v>
      </c>
      <c r="G119" s="55" t="s">
        <v>18</v>
      </c>
      <c r="H119" s="152">
        <v>46083</v>
      </c>
      <c r="I119" s="152">
        <f>30+H119</f>
        <v>46113</v>
      </c>
      <c r="J119" s="152">
        <f>5+I119</f>
        <v>46118</v>
      </c>
      <c r="K119" s="152">
        <f>30+J119</f>
        <v>46148</v>
      </c>
      <c r="L119" s="152">
        <f>15+K119</f>
        <v>46163</v>
      </c>
      <c r="M119" s="152">
        <f>L119+12</f>
        <v>46175</v>
      </c>
      <c r="N119" s="152">
        <f>M119+15</f>
        <v>46190</v>
      </c>
      <c r="O119" s="152">
        <f>N119+7</f>
        <v>46197</v>
      </c>
      <c r="P119" s="152">
        <f>O119+13</f>
        <v>46210</v>
      </c>
      <c r="Q119" s="153"/>
      <c r="R119" s="152">
        <f>P119+7</f>
        <v>46217</v>
      </c>
      <c r="S119" s="152">
        <f>R119+10</f>
        <v>46227</v>
      </c>
      <c r="T119" s="152">
        <f>S119+4</f>
        <v>46231</v>
      </c>
      <c r="U119" s="152">
        <f>T119+3</f>
        <v>46234</v>
      </c>
      <c r="V119" s="78">
        <v>46237</v>
      </c>
      <c r="W119" s="78">
        <v>46240</v>
      </c>
      <c r="X119" s="10"/>
      <c r="Y119" s="10"/>
      <c r="Z119" s="10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</row>
    <row r="120" spans="1:42" s="62" customFormat="1" ht="15" customHeight="1">
      <c r="A120" s="156"/>
      <c r="B120" s="176"/>
      <c r="C120" s="159"/>
      <c r="D120" s="162"/>
      <c r="E120" s="156"/>
      <c r="F120" s="156"/>
      <c r="G120" s="54" t="s">
        <v>19</v>
      </c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10"/>
      <c r="Y120" s="10"/>
      <c r="Z120" s="10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</row>
    <row r="121" spans="1:42" s="62" customFormat="1" ht="16.5" customHeight="1">
      <c r="A121" s="156">
        <v>55</v>
      </c>
      <c r="B121" s="176" t="s">
        <v>179</v>
      </c>
      <c r="C121" s="159"/>
      <c r="D121" s="162"/>
      <c r="E121" s="156">
        <v>55</v>
      </c>
      <c r="F121" s="156" t="s">
        <v>40</v>
      </c>
      <c r="G121" s="55" t="s">
        <v>18</v>
      </c>
      <c r="H121" s="152">
        <v>46083</v>
      </c>
      <c r="I121" s="152">
        <f>30+H121</f>
        <v>46113</v>
      </c>
      <c r="J121" s="152">
        <f>5+I121</f>
        <v>46118</v>
      </c>
      <c r="K121" s="152">
        <f>30+J121</f>
        <v>46148</v>
      </c>
      <c r="L121" s="152">
        <f>15+K121</f>
        <v>46163</v>
      </c>
      <c r="M121" s="152">
        <f>L121+12</f>
        <v>46175</v>
      </c>
      <c r="N121" s="152">
        <f>M121+15</f>
        <v>46190</v>
      </c>
      <c r="O121" s="152">
        <f>N121+7</f>
        <v>46197</v>
      </c>
      <c r="P121" s="152">
        <f>O121+13</f>
        <v>46210</v>
      </c>
      <c r="Q121" s="153"/>
      <c r="R121" s="152">
        <f>P121+7</f>
        <v>46217</v>
      </c>
      <c r="S121" s="152">
        <f>R121+10</f>
        <v>46227</v>
      </c>
      <c r="T121" s="152">
        <f>S121+4</f>
        <v>46231</v>
      </c>
      <c r="U121" s="152">
        <f>T121+3</f>
        <v>46234</v>
      </c>
      <c r="V121" s="78">
        <v>46237</v>
      </c>
      <c r="W121" s="78">
        <v>46240</v>
      </c>
      <c r="X121" s="10"/>
      <c r="Y121" s="10"/>
      <c r="Z121" s="10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</row>
    <row r="122" spans="1:42" s="62" customFormat="1" ht="15.75" customHeight="1">
      <c r="A122" s="156"/>
      <c r="B122" s="176"/>
      <c r="C122" s="159"/>
      <c r="D122" s="162"/>
      <c r="E122" s="156"/>
      <c r="F122" s="156"/>
      <c r="G122" s="54" t="s">
        <v>19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10"/>
      <c r="Y122" s="10"/>
      <c r="Z122" s="10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</row>
    <row r="123" spans="1:42" s="62" customFormat="1" ht="15.75" customHeight="1">
      <c r="A123" s="156">
        <v>56</v>
      </c>
      <c r="B123" s="176" t="s">
        <v>180</v>
      </c>
      <c r="C123" s="159"/>
      <c r="D123" s="162"/>
      <c r="E123" s="156">
        <v>56</v>
      </c>
      <c r="F123" s="156" t="s">
        <v>40</v>
      </c>
      <c r="G123" s="55" t="s">
        <v>18</v>
      </c>
      <c r="H123" s="152">
        <v>46083</v>
      </c>
      <c r="I123" s="152">
        <f>30+H123</f>
        <v>46113</v>
      </c>
      <c r="J123" s="152">
        <f>5+I123</f>
        <v>46118</v>
      </c>
      <c r="K123" s="152">
        <f>30+J123</f>
        <v>46148</v>
      </c>
      <c r="L123" s="152">
        <f>15+K123</f>
        <v>46163</v>
      </c>
      <c r="M123" s="152">
        <f>L123+12</f>
        <v>46175</v>
      </c>
      <c r="N123" s="152">
        <f>M123+15</f>
        <v>46190</v>
      </c>
      <c r="O123" s="152">
        <f>N123+7</f>
        <v>46197</v>
      </c>
      <c r="P123" s="152">
        <f>O123+13</f>
        <v>46210</v>
      </c>
      <c r="Q123" s="153"/>
      <c r="R123" s="152">
        <f>P123+7</f>
        <v>46217</v>
      </c>
      <c r="S123" s="152">
        <f>R123+10</f>
        <v>46227</v>
      </c>
      <c r="T123" s="152">
        <f>S123+4</f>
        <v>46231</v>
      </c>
      <c r="U123" s="152">
        <f>T123+3</f>
        <v>46234</v>
      </c>
      <c r="V123" s="78">
        <v>46237</v>
      </c>
      <c r="W123" s="78">
        <v>46240</v>
      </c>
      <c r="X123" s="10"/>
      <c r="Y123" s="10"/>
      <c r="Z123" s="10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</row>
    <row r="124" spans="1:42" s="62" customFormat="1" ht="17.25" customHeight="1">
      <c r="A124" s="156"/>
      <c r="B124" s="176"/>
      <c r="C124" s="159"/>
      <c r="D124" s="162"/>
      <c r="E124" s="156"/>
      <c r="F124" s="156"/>
      <c r="G124" s="54" t="s">
        <v>19</v>
      </c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10"/>
      <c r="Y124" s="10"/>
      <c r="Z124" s="10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</row>
    <row r="125" spans="1:42" s="62" customFormat="1" ht="15" customHeight="1">
      <c r="A125" s="156">
        <v>57</v>
      </c>
      <c r="B125" s="176" t="s">
        <v>181</v>
      </c>
      <c r="C125" s="159"/>
      <c r="D125" s="162"/>
      <c r="E125" s="156">
        <v>57</v>
      </c>
      <c r="F125" s="156" t="s">
        <v>40</v>
      </c>
      <c r="G125" s="55" t="s">
        <v>18</v>
      </c>
      <c r="H125" s="152">
        <v>46083</v>
      </c>
      <c r="I125" s="152">
        <f>30+H125</f>
        <v>46113</v>
      </c>
      <c r="J125" s="152">
        <f>5+I125</f>
        <v>46118</v>
      </c>
      <c r="K125" s="152">
        <f>30+J125</f>
        <v>46148</v>
      </c>
      <c r="L125" s="152">
        <f>15+K125</f>
        <v>46163</v>
      </c>
      <c r="M125" s="152">
        <f>L125+12</f>
        <v>46175</v>
      </c>
      <c r="N125" s="152">
        <f>M125+15</f>
        <v>46190</v>
      </c>
      <c r="O125" s="152">
        <f>N125+7</f>
        <v>46197</v>
      </c>
      <c r="P125" s="152">
        <f>O125+13</f>
        <v>46210</v>
      </c>
      <c r="Q125" s="153"/>
      <c r="R125" s="152">
        <f>P125+7</f>
        <v>46217</v>
      </c>
      <c r="S125" s="152">
        <f>R125+10</f>
        <v>46227</v>
      </c>
      <c r="T125" s="152">
        <f>S125+4</f>
        <v>46231</v>
      </c>
      <c r="U125" s="152">
        <f>T125+3</f>
        <v>46234</v>
      </c>
      <c r="V125" s="78">
        <v>46237</v>
      </c>
      <c r="W125" s="78">
        <v>46240</v>
      </c>
      <c r="X125" s="10"/>
      <c r="Y125" s="10"/>
      <c r="Z125" s="10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</row>
    <row r="126" spans="1:42" s="62" customFormat="1" ht="15.75" customHeight="1">
      <c r="A126" s="156"/>
      <c r="B126" s="176"/>
      <c r="C126" s="159"/>
      <c r="D126" s="162"/>
      <c r="E126" s="156"/>
      <c r="F126" s="156"/>
      <c r="G126" s="54" t="s">
        <v>19</v>
      </c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10"/>
      <c r="Y126" s="10"/>
      <c r="Z126" s="10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</row>
    <row r="127" spans="1:42" s="62" customFormat="1" ht="15.75" customHeight="1">
      <c r="A127" s="156">
        <v>58</v>
      </c>
      <c r="B127" s="176" t="s">
        <v>182</v>
      </c>
      <c r="C127" s="159"/>
      <c r="D127" s="162"/>
      <c r="E127" s="156">
        <v>58</v>
      </c>
      <c r="F127" s="156" t="s">
        <v>40</v>
      </c>
      <c r="G127" s="55" t="s">
        <v>18</v>
      </c>
      <c r="H127" s="152">
        <v>46083</v>
      </c>
      <c r="I127" s="152">
        <f>30+H127</f>
        <v>46113</v>
      </c>
      <c r="J127" s="152">
        <f>5+I127</f>
        <v>46118</v>
      </c>
      <c r="K127" s="152">
        <f>30+J127</f>
        <v>46148</v>
      </c>
      <c r="L127" s="152">
        <f>15+K127</f>
        <v>46163</v>
      </c>
      <c r="M127" s="152">
        <f>L127+12</f>
        <v>46175</v>
      </c>
      <c r="N127" s="152">
        <f>M127+15</f>
        <v>46190</v>
      </c>
      <c r="O127" s="152">
        <f>N127+7</f>
        <v>46197</v>
      </c>
      <c r="P127" s="152">
        <f>O127+13</f>
        <v>46210</v>
      </c>
      <c r="Q127" s="153"/>
      <c r="R127" s="152">
        <f>P127+7</f>
        <v>46217</v>
      </c>
      <c r="S127" s="152">
        <f>R127+10</f>
        <v>46227</v>
      </c>
      <c r="T127" s="152">
        <f>S127+4</f>
        <v>46231</v>
      </c>
      <c r="U127" s="152">
        <f>T127+3</f>
        <v>46234</v>
      </c>
      <c r="V127" s="78">
        <v>46237</v>
      </c>
      <c r="W127" s="78">
        <v>46240</v>
      </c>
      <c r="X127" s="10"/>
      <c r="Y127" s="10"/>
      <c r="Z127" s="10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</row>
    <row r="128" spans="1:42" s="62" customFormat="1" ht="17.25" customHeight="1">
      <c r="A128" s="156"/>
      <c r="B128" s="176"/>
      <c r="C128" s="159"/>
      <c r="D128" s="162"/>
      <c r="E128" s="156"/>
      <c r="F128" s="156"/>
      <c r="G128" s="54" t="s">
        <v>19</v>
      </c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10"/>
      <c r="Y128" s="10"/>
      <c r="Z128" s="10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</row>
    <row r="129" spans="1:42" s="62" customFormat="1" ht="18.75" customHeight="1">
      <c r="A129" s="156">
        <v>59</v>
      </c>
      <c r="B129" s="176" t="s">
        <v>183</v>
      </c>
      <c r="C129" s="159"/>
      <c r="D129" s="162"/>
      <c r="E129" s="156">
        <v>59</v>
      </c>
      <c r="F129" s="156" t="s">
        <v>40</v>
      </c>
      <c r="G129" s="126" t="s">
        <v>18</v>
      </c>
      <c r="H129" s="143">
        <v>46090</v>
      </c>
      <c r="I129" s="143">
        <f>30+H129</f>
        <v>46120</v>
      </c>
      <c r="J129" s="143">
        <f>5+I129</f>
        <v>46125</v>
      </c>
      <c r="K129" s="143">
        <f>30+J129</f>
        <v>46155</v>
      </c>
      <c r="L129" s="143">
        <f>15+K129</f>
        <v>46170</v>
      </c>
      <c r="M129" s="143">
        <f>L129+12</f>
        <v>46182</v>
      </c>
      <c r="N129" s="143">
        <f>M129+15</f>
        <v>46197</v>
      </c>
      <c r="O129" s="143">
        <f>N129+7</f>
        <v>46204</v>
      </c>
      <c r="P129" s="143">
        <f>O129+13</f>
        <v>46217</v>
      </c>
      <c r="Q129" s="153"/>
      <c r="R129" s="143">
        <f>P129+7</f>
        <v>46224</v>
      </c>
      <c r="S129" s="143">
        <f>R129+10</f>
        <v>46234</v>
      </c>
      <c r="T129" s="143">
        <f>S129+4</f>
        <v>46238</v>
      </c>
      <c r="U129" s="143">
        <f>T129+3</f>
        <v>46241</v>
      </c>
      <c r="V129" s="129">
        <v>46246</v>
      </c>
      <c r="W129" s="129">
        <v>46251</v>
      </c>
      <c r="X129" s="10"/>
      <c r="Y129" s="10"/>
      <c r="Z129" s="10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</row>
    <row r="130" spans="1:42" s="62" customFormat="1" ht="16.5" customHeight="1">
      <c r="A130" s="156"/>
      <c r="B130" s="176"/>
      <c r="C130" s="160"/>
      <c r="D130" s="163"/>
      <c r="E130" s="156"/>
      <c r="F130" s="156"/>
      <c r="G130" s="54" t="s">
        <v>19</v>
      </c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10"/>
      <c r="Y130" s="10"/>
      <c r="Z130" s="10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</row>
    <row r="131" spans="1:42" s="62" customFormat="1" ht="18" customHeight="1">
      <c r="A131" s="156">
        <v>60</v>
      </c>
      <c r="B131" s="176" t="s">
        <v>184</v>
      </c>
      <c r="C131" s="158" t="s">
        <v>118</v>
      </c>
      <c r="D131" s="161" t="s">
        <v>57</v>
      </c>
      <c r="E131" s="156">
        <v>60</v>
      </c>
      <c r="F131" s="156" t="s">
        <v>40</v>
      </c>
      <c r="G131" s="55" t="s">
        <v>18</v>
      </c>
      <c r="H131" s="152">
        <v>46090</v>
      </c>
      <c r="I131" s="152">
        <f>30+H131</f>
        <v>46120</v>
      </c>
      <c r="J131" s="152">
        <f>5+I131</f>
        <v>46125</v>
      </c>
      <c r="K131" s="152">
        <f>30+J131</f>
        <v>46155</v>
      </c>
      <c r="L131" s="152">
        <f>15+K131</f>
        <v>46170</v>
      </c>
      <c r="M131" s="152">
        <f>L131+12</f>
        <v>46182</v>
      </c>
      <c r="N131" s="152">
        <f>M131+15</f>
        <v>46197</v>
      </c>
      <c r="O131" s="152">
        <f>N131+7</f>
        <v>46204</v>
      </c>
      <c r="P131" s="152">
        <f>O131+13</f>
        <v>46217</v>
      </c>
      <c r="Q131" s="153"/>
      <c r="R131" s="152">
        <f>P131+7</f>
        <v>46224</v>
      </c>
      <c r="S131" s="152">
        <f>R131+10</f>
        <v>46234</v>
      </c>
      <c r="T131" s="152">
        <f>S131+4</f>
        <v>46238</v>
      </c>
      <c r="U131" s="152">
        <f>T131+3</f>
        <v>46241</v>
      </c>
      <c r="V131" s="78">
        <v>46246</v>
      </c>
      <c r="W131" s="129">
        <v>46251</v>
      </c>
      <c r="X131" s="10"/>
      <c r="Y131" s="10"/>
      <c r="Z131" s="10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</row>
    <row r="132" spans="1:42" s="62" customFormat="1" ht="18.75" customHeight="1">
      <c r="A132" s="156"/>
      <c r="B132" s="176"/>
      <c r="C132" s="160"/>
      <c r="D132" s="162"/>
      <c r="E132" s="156"/>
      <c r="F132" s="156"/>
      <c r="G132" s="54" t="s">
        <v>19</v>
      </c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10"/>
      <c r="Y132" s="10"/>
      <c r="Z132" s="10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</row>
    <row r="133" spans="1:42" s="62" customFormat="1" ht="18.75" customHeight="1">
      <c r="A133" s="156">
        <v>61</v>
      </c>
      <c r="B133" s="176" t="s">
        <v>185</v>
      </c>
      <c r="C133" s="158" t="s">
        <v>118</v>
      </c>
      <c r="D133" s="162"/>
      <c r="E133" s="156">
        <v>61</v>
      </c>
      <c r="F133" s="156" t="s">
        <v>40</v>
      </c>
      <c r="G133" s="55" t="s">
        <v>18</v>
      </c>
      <c r="H133" s="152">
        <v>46090</v>
      </c>
      <c r="I133" s="152">
        <f>30+H133</f>
        <v>46120</v>
      </c>
      <c r="J133" s="152">
        <f>5+I133</f>
        <v>46125</v>
      </c>
      <c r="K133" s="152">
        <f>30+J133</f>
        <v>46155</v>
      </c>
      <c r="L133" s="152">
        <f>15+K133</f>
        <v>46170</v>
      </c>
      <c r="M133" s="152">
        <f>L133+12</f>
        <v>46182</v>
      </c>
      <c r="N133" s="152">
        <f>M133+15</f>
        <v>46197</v>
      </c>
      <c r="O133" s="152">
        <f>N133+7</f>
        <v>46204</v>
      </c>
      <c r="P133" s="152">
        <f>O133+13</f>
        <v>46217</v>
      </c>
      <c r="Q133" s="153"/>
      <c r="R133" s="152">
        <f>P133+7</f>
        <v>46224</v>
      </c>
      <c r="S133" s="152">
        <f>R133+10</f>
        <v>46234</v>
      </c>
      <c r="T133" s="152">
        <f>S133+4</f>
        <v>46238</v>
      </c>
      <c r="U133" s="152">
        <f>T133+3</f>
        <v>46241</v>
      </c>
      <c r="V133" s="78">
        <v>46246</v>
      </c>
      <c r="W133" s="129">
        <v>46251</v>
      </c>
      <c r="X133" s="10"/>
      <c r="Y133" s="10"/>
      <c r="Z133" s="10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</row>
    <row r="134" spans="1:42" s="62" customFormat="1" ht="15" customHeight="1">
      <c r="A134" s="156"/>
      <c r="B134" s="176"/>
      <c r="C134" s="159"/>
      <c r="D134" s="162"/>
      <c r="E134" s="156"/>
      <c r="F134" s="156"/>
      <c r="G134" s="54" t="s">
        <v>19</v>
      </c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10"/>
      <c r="Y134" s="10"/>
      <c r="Z134" s="10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</row>
    <row r="135" spans="1:42" s="62" customFormat="1" ht="18" customHeight="1">
      <c r="A135" s="156">
        <v>62</v>
      </c>
      <c r="B135" s="176" t="s">
        <v>186</v>
      </c>
      <c r="C135" s="159"/>
      <c r="D135" s="162"/>
      <c r="E135" s="156">
        <v>62</v>
      </c>
      <c r="F135" s="156" t="s">
        <v>40</v>
      </c>
      <c r="G135" s="55" t="s">
        <v>18</v>
      </c>
      <c r="H135" s="152">
        <v>46090</v>
      </c>
      <c r="I135" s="152">
        <f>30+H135</f>
        <v>46120</v>
      </c>
      <c r="J135" s="152">
        <f>5+I135</f>
        <v>46125</v>
      </c>
      <c r="K135" s="152">
        <f>30+J135</f>
        <v>46155</v>
      </c>
      <c r="L135" s="152">
        <f>15+K135</f>
        <v>46170</v>
      </c>
      <c r="M135" s="152">
        <f>L135+12</f>
        <v>46182</v>
      </c>
      <c r="N135" s="152">
        <f>M135+15</f>
        <v>46197</v>
      </c>
      <c r="O135" s="152">
        <f>N135+7</f>
        <v>46204</v>
      </c>
      <c r="P135" s="152">
        <f>O135+13</f>
        <v>46217</v>
      </c>
      <c r="Q135" s="153"/>
      <c r="R135" s="152">
        <f>P135+7</f>
        <v>46224</v>
      </c>
      <c r="S135" s="152">
        <f>R135+10</f>
        <v>46234</v>
      </c>
      <c r="T135" s="152">
        <f>S135+4</f>
        <v>46238</v>
      </c>
      <c r="U135" s="152">
        <f>T135+3</f>
        <v>46241</v>
      </c>
      <c r="V135" s="78">
        <v>46246</v>
      </c>
      <c r="W135" s="129">
        <v>46251</v>
      </c>
      <c r="X135" s="10"/>
      <c r="Y135" s="10"/>
      <c r="Z135" s="10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</row>
    <row r="136" spans="1:42" s="62" customFormat="1" ht="19.5" customHeight="1">
      <c r="A136" s="156"/>
      <c r="B136" s="176"/>
      <c r="C136" s="159"/>
      <c r="D136" s="162"/>
      <c r="E136" s="156"/>
      <c r="F136" s="156"/>
      <c r="G136" s="54" t="s">
        <v>19</v>
      </c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10"/>
      <c r="Y136" s="10"/>
      <c r="Z136" s="10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</row>
    <row r="137" spans="1:42" s="62" customFormat="1" ht="19.5" customHeight="1">
      <c r="A137" s="156">
        <v>63</v>
      </c>
      <c r="B137" s="172" t="s">
        <v>323</v>
      </c>
      <c r="C137" s="159"/>
      <c r="D137" s="162"/>
      <c r="E137" s="156">
        <v>63</v>
      </c>
      <c r="F137" s="156" t="s">
        <v>40</v>
      </c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0"/>
      <c r="Y137" s="10"/>
      <c r="Z137" s="10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</row>
    <row r="138" spans="1:42" s="62" customFormat="1" ht="19.5" customHeight="1">
      <c r="A138" s="156"/>
      <c r="B138" s="172"/>
      <c r="C138" s="159"/>
      <c r="D138" s="162"/>
      <c r="E138" s="156"/>
      <c r="F138" s="156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10"/>
      <c r="Y138" s="10"/>
      <c r="Z138" s="10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</row>
    <row r="139" spans="1:42" s="62" customFormat="1" ht="19.5" customHeight="1">
      <c r="A139" s="156">
        <v>64</v>
      </c>
      <c r="B139" s="172" t="s">
        <v>324</v>
      </c>
      <c r="C139" s="159"/>
      <c r="D139" s="162"/>
      <c r="E139" s="156">
        <v>64</v>
      </c>
      <c r="F139" s="156" t="s">
        <v>40</v>
      </c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0"/>
      <c r="Y139" s="10"/>
      <c r="Z139" s="10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</row>
    <row r="140" spans="1:42" s="62" customFormat="1" ht="19.5" customHeight="1">
      <c r="A140" s="156"/>
      <c r="B140" s="172"/>
      <c r="C140" s="159"/>
      <c r="D140" s="162"/>
      <c r="E140" s="156"/>
      <c r="F140" s="156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10"/>
      <c r="Y140" s="10"/>
      <c r="Z140" s="10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</row>
    <row r="141" spans="1:42" s="62" customFormat="1" ht="15.75" customHeight="1">
      <c r="A141" s="156">
        <v>65</v>
      </c>
      <c r="B141" s="176" t="s">
        <v>187</v>
      </c>
      <c r="C141" s="159"/>
      <c r="D141" s="162"/>
      <c r="E141" s="156">
        <v>65</v>
      </c>
      <c r="F141" s="156" t="s">
        <v>40</v>
      </c>
      <c r="G141" s="55" t="s">
        <v>18</v>
      </c>
      <c r="H141" s="152">
        <v>46090</v>
      </c>
      <c r="I141" s="152">
        <f>30+H141</f>
        <v>46120</v>
      </c>
      <c r="J141" s="152">
        <f>5+I141</f>
        <v>46125</v>
      </c>
      <c r="K141" s="152">
        <f>30+J141</f>
        <v>46155</v>
      </c>
      <c r="L141" s="152">
        <f>15+K141</f>
        <v>46170</v>
      </c>
      <c r="M141" s="152">
        <f>L141+12</f>
        <v>46182</v>
      </c>
      <c r="N141" s="152">
        <f>M141+15</f>
        <v>46197</v>
      </c>
      <c r="O141" s="152">
        <f>N141+7</f>
        <v>46204</v>
      </c>
      <c r="P141" s="152">
        <f>O141+13</f>
        <v>46217</v>
      </c>
      <c r="Q141" s="153"/>
      <c r="R141" s="152">
        <f>P141+7</f>
        <v>46224</v>
      </c>
      <c r="S141" s="152">
        <f>R141+10</f>
        <v>46234</v>
      </c>
      <c r="T141" s="152">
        <f>S141+4</f>
        <v>46238</v>
      </c>
      <c r="U141" s="152">
        <f>T141+3</f>
        <v>46241</v>
      </c>
      <c r="V141" s="78">
        <v>46246</v>
      </c>
      <c r="W141" s="129">
        <v>46251</v>
      </c>
      <c r="X141" s="10"/>
      <c r="Y141" s="10"/>
      <c r="Z141" s="10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</row>
    <row r="142" spans="1:42" s="62" customFormat="1" ht="17.25" customHeight="1">
      <c r="A142" s="156"/>
      <c r="B142" s="176"/>
      <c r="C142" s="159"/>
      <c r="D142" s="162"/>
      <c r="E142" s="156"/>
      <c r="F142" s="156"/>
      <c r="G142" s="54" t="s">
        <v>19</v>
      </c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10"/>
      <c r="Y142" s="10"/>
      <c r="Z142" s="10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</row>
    <row r="143" spans="1:42" s="62" customFormat="1" ht="18.75" customHeight="1">
      <c r="A143" s="156">
        <v>66</v>
      </c>
      <c r="B143" s="176" t="s">
        <v>189</v>
      </c>
      <c r="C143" s="159"/>
      <c r="D143" s="162"/>
      <c r="E143" s="156">
        <v>66</v>
      </c>
      <c r="F143" s="156" t="s">
        <v>40</v>
      </c>
      <c r="G143" s="55" t="s">
        <v>18</v>
      </c>
      <c r="H143" s="152">
        <v>46090</v>
      </c>
      <c r="I143" s="152">
        <f>30+H143</f>
        <v>46120</v>
      </c>
      <c r="J143" s="152">
        <f>5+I143</f>
        <v>46125</v>
      </c>
      <c r="K143" s="152">
        <f>30+J143</f>
        <v>46155</v>
      </c>
      <c r="L143" s="152">
        <f>15+K143</f>
        <v>46170</v>
      </c>
      <c r="M143" s="152">
        <f>L143+12</f>
        <v>46182</v>
      </c>
      <c r="N143" s="152">
        <f>M143+15</f>
        <v>46197</v>
      </c>
      <c r="O143" s="152">
        <f>N143+7</f>
        <v>46204</v>
      </c>
      <c r="P143" s="152">
        <f>O143+13</f>
        <v>46217</v>
      </c>
      <c r="Q143" s="153"/>
      <c r="R143" s="152">
        <f>P143+7</f>
        <v>46224</v>
      </c>
      <c r="S143" s="152">
        <f>R143+10</f>
        <v>46234</v>
      </c>
      <c r="T143" s="152">
        <f>S143+4</f>
        <v>46238</v>
      </c>
      <c r="U143" s="152">
        <f>T143+3</f>
        <v>46241</v>
      </c>
      <c r="V143" s="78">
        <v>46246</v>
      </c>
      <c r="W143" s="129">
        <v>46251</v>
      </c>
      <c r="X143" s="10"/>
      <c r="Y143" s="10"/>
      <c r="Z143" s="10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</row>
    <row r="144" spans="1:42" s="62" customFormat="1" ht="18" customHeight="1">
      <c r="A144" s="156"/>
      <c r="B144" s="176"/>
      <c r="C144" s="159"/>
      <c r="D144" s="162"/>
      <c r="E144" s="156"/>
      <c r="F144" s="156"/>
      <c r="G144" s="54" t="s">
        <v>19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10"/>
      <c r="Y144" s="10"/>
      <c r="Z144" s="10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</row>
    <row r="145" spans="1:42" s="62" customFormat="1" ht="17.25" customHeight="1">
      <c r="A145" s="156">
        <v>67</v>
      </c>
      <c r="B145" s="176" t="s">
        <v>188</v>
      </c>
      <c r="C145" s="159"/>
      <c r="D145" s="162"/>
      <c r="E145" s="156">
        <v>67</v>
      </c>
      <c r="F145" s="156" t="s">
        <v>40</v>
      </c>
      <c r="G145" s="55" t="s">
        <v>18</v>
      </c>
      <c r="H145" s="152">
        <v>46090</v>
      </c>
      <c r="I145" s="152">
        <f>30+H145</f>
        <v>46120</v>
      </c>
      <c r="J145" s="152">
        <f>5+I145</f>
        <v>46125</v>
      </c>
      <c r="K145" s="152">
        <f>30+J145</f>
        <v>46155</v>
      </c>
      <c r="L145" s="152">
        <f>15+K145</f>
        <v>46170</v>
      </c>
      <c r="M145" s="152">
        <f>L145+12</f>
        <v>46182</v>
      </c>
      <c r="N145" s="152">
        <f>M145+15</f>
        <v>46197</v>
      </c>
      <c r="O145" s="152">
        <f>N145+7</f>
        <v>46204</v>
      </c>
      <c r="P145" s="152">
        <f>O145+13</f>
        <v>46217</v>
      </c>
      <c r="Q145" s="153"/>
      <c r="R145" s="152">
        <f>P145+7</f>
        <v>46224</v>
      </c>
      <c r="S145" s="152">
        <f>R145+10</f>
        <v>46234</v>
      </c>
      <c r="T145" s="152">
        <f>S145+4</f>
        <v>46238</v>
      </c>
      <c r="U145" s="152">
        <f>T145+3</f>
        <v>46241</v>
      </c>
      <c r="V145" s="78">
        <v>46246</v>
      </c>
      <c r="W145" s="129">
        <v>46251</v>
      </c>
      <c r="X145" s="10"/>
      <c r="Y145" s="10"/>
      <c r="Z145" s="10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</row>
    <row r="146" spans="1:42" s="62" customFormat="1" ht="18" customHeight="1">
      <c r="A146" s="156"/>
      <c r="B146" s="176"/>
      <c r="C146" s="159"/>
      <c r="D146" s="162"/>
      <c r="E146" s="156"/>
      <c r="F146" s="156"/>
      <c r="G146" s="54" t="s">
        <v>19</v>
      </c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10"/>
      <c r="Y146" s="10"/>
      <c r="Z146" s="10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</row>
    <row r="147" spans="1:42" s="62" customFormat="1" ht="17.25" customHeight="1">
      <c r="A147" s="156">
        <v>68</v>
      </c>
      <c r="B147" s="176" t="s">
        <v>112</v>
      </c>
      <c r="C147" s="159"/>
      <c r="D147" s="162"/>
      <c r="E147" s="156">
        <v>68</v>
      </c>
      <c r="F147" s="156" t="s">
        <v>40</v>
      </c>
      <c r="G147" s="55" t="s">
        <v>18</v>
      </c>
      <c r="H147" s="152">
        <v>46090</v>
      </c>
      <c r="I147" s="152">
        <f>30+H147</f>
        <v>46120</v>
      </c>
      <c r="J147" s="152">
        <f>5+I147</f>
        <v>46125</v>
      </c>
      <c r="K147" s="152">
        <f>30+J147</f>
        <v>46155</v>
      </c>
      <c r="L147" s="152">
        <f>15+K147</f>
        <v>46170</v>
      </c>
      <c r="M147" s="152">
        <f>L147+12</f>
        <v>46182</v>
      </c>
      <c r="N147" s="152">
        <f>M147+15</f>
        <v>46197</v>
      </c>
      <c r="O147" s="152">
        <f>N147+7</f>
        <v>46204</v>
      </c>
      <c r="P147" s="152">
        <f>O147+13</f>
        <v>46217</v>
      </c>
      <c r="Q147" s="153"/>
      <c r="R147" s="152">
        <f>P147+7</f>
        <v>46224</v>
      </c>
      <c r="S147" s="152">
        <f>R147+10</f>
        <v>46234</v>
      </c>
      <c r="T147" s="152">
        <f>S147+4</f>
        <v>46238</v>
      </c>
      <c r="U147" s="152">
        <f>T147+3</f>
        <v>46241</v>
      </c>
      <c r="V147" s="78">
        <v>46246</v>
      </c>
      <c r="W147" s="129">
        <v>46251</v>
      </c>
      <c r="X147" s="10"/>
      <c r="Y147" s="10"/>
      <c r="Z147" s="10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</row>
    <row r="148" spans="1:42" s="62" customFormat="1" ht="14.25" customHeight="1">
      <c r="A148" s="156"/>
      <c r="B148" s="176"/>
      <c r="C148" s="159"/>
      <c r="D148" s="162"/>
      <c r="E148" s="156"/>
      <c r="F148" s="156"/>
      <c r="G148" s="54" t="s">
        <v>19</v>
      </c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10"/>
      <c r="Y148" s="10"/>
      <c r="Z148" s="10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</row>
    <row r="149" spans="1:42" s="62" customFormat="1" ht="18.75" customHeight="1">
      <c r="A149" s="156">
        <v>69</v>
      </c>
      <c r="B149" s="176" t="s">
        <v>285</v>
      </c>
      <c r="C149" s="159"/>
      <c r="D149" s="162"/>
      <c r="E149" s="156">
        <v>69</v>
      </c>
      <c r="F149" s="156" t="s">
        <v>40</v>
      </c>
      <c r="G149" s="55" t="s">
        <v>18</v>
      </c>
      <c r="H149" s="152">
        <v>46090</v>
      </c>
      <c r="I149" s="152">
        <f>30+H149</f>
        <v>46120</v>
      </c>
      <c r="J149" s="152">
        <f>5+I149</f>
        <v>46125</v>
      </c>
      <c r="K149" s="152">
        <f>30+J149</f>
        <v>46155</v>
      </c>
      <c r="L149" s="152">
        <f>15+K149</f>
        <v>46170</v>
      </c>
      <c r="M149" s="152">
        <f>L149+12</f>
        <v>46182</v>
      </c>
      <c r="N149" s="152">
        <f>M149+15</f>
        <v>46197</v>
      </c>
      <c r="O149" s="152">
        <f>N149+7</f>
        <v>46204</v>
      </c>
      <c r="P149" s="152">
        <f>O149+13</f>
        <v>46217</v>
      </c>
      <c r="Q149" s="153"/>
      <c r="R149" s="152">
        <f>P149+7</f>
        <v>46224</v>
      </c>
      <c r="S149" s="152">
        <f>R149+10</f>
        <v>46234</v>
      </c>
      <c r="T149" s="152">
        <f>S149+4</f>
        <v>46238</v>
      </c>
      <c r="U149" s="152">
        <f>T149+3</f>
        <v>46241</v>
      </c>
      <c r="V149" s="78">
        <v>46246</v>
      </c>
      <c r="W149" s="129">
        <v>46251</v>
      </c>
      <c r="X149" s="10"/>
      <c r="Y149" s="10"/>
      <c r="Z149" s="10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</row>
    <row r="150" spans="1:42" s="62" customFormat="1" ht="14.25" customHeight="1">
      <c r="A150" s="156"/>
      <c r="B150" s="176"/>
      <c r="C150" s="159"/>
      <c r="D150" s="162"/>
      <c r="E150" s="156"/>
      <c r="F150" s="156"/>
      <c r="G150" s="54" t="s">
        <v>19</v>
      </c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10"/>
      <c r="Y150" s="10"/>
      <c r="Z150" s="10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</row>
    <row r="151" spans="1:42" s="62" customFormat="1" ht="15" customHeight="1">
      <c r="A151" s="156">
        <v>70</v>
      </c>
      <c r="B151" s="176" t="s">
        <v>284</v>
      </c>
      <c r="C151" s="159"/>
      <c r="D151" s="162"/>
      <c r="E151" s="156">
        <v>70</v>
      </c>
      <c r="F151" s="156" t="s">
        <v>40</v>
      </c>
      <c r="G151" s="55" t="s">
        <v>18</v>
      </c>
      <c r="H151" s="152">
        <v>46090</v>
      </c>
      <c r="I151" s="152">
        <f>30+H151</f>
        <v>46120</v>
      </c>
      <c r="J151" s="152">
        <f>5+I151</f>
        <v>46125</v>
      </c>
      <c r="K151" s="152">
        <f>30+J151</f>
        <v>46155</v>
      </c>
      <c r="L151" s="152">
        <f>15+K151</f>
        <v>46170</v>
      </c>
      <c r="M151" s="152">
        <f>L151+12</f>
        <v>46182</v>
      </c>
      <c r="N151" s="152">
        <f>M151+15</f>
        <v>46197</v>
      </c>
      <c r="O151" s="152">
        <f>N151+7</f>
        <v>46204</v>
      </c>
      <c r="P151" s="152">
        <f>O151+13</f>
        <v>46217</v>
      </c>
      <c r="Q151" s="153"/>
      <c r="R151" s="152">
        <f>P151+7</f>
        <v>46224</v>
      </c>
      <c r="S151" s="152">
        <f>R151+10</f>
        <v>46234</v>
      </c>
      <c r="T151" s="152">
        <f>S151+4</f>
        <v>46238</v>
      </c>
      <c r="U151" s="152">
        <f>T151+3</f>
        <v>46241</v>
      </c>
      <c r="V151" s="78">
        <v>46246</v>
      </c>
      <c r="W151" s="129">
        <v>46251</v>
      </c>
      <c r="X151" s="10"/>
      <c r="Y151" s="10"/>
      <c r="Z151" s="10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</row>
    <row r="152" spans="1:42" s="62" customFormat="1" ht="14.25" customHeight="1">
      <c r="A152" s="156"/>
      <c r="B152" s="176"/>
      <c r="C152" s="159"/>
      <c r="D152" s="162"/>
      <c r="E152" s="156"/>
      <c r="F152" s="156"/>
      <c r="G152" s="54" t="s">
        <v>19</v>
      </c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10"/>
      <c r="Y152" s="10"/>
      <c r="Z152" s="10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</row>
    <row r="153" spans="1:42" s="62" customFormat="1" ht="19.5" customHeight="1">
      <c r="A153" s="156">
        <v>71</v>
      </c>
      <c r="B153" s="176" t="s">
        <v>283</v>
      </c>
      <c r="C153" s="159"/>
      <c r="D153" s="162"/>
      <c r="E153" s="156">
        <v>71</v>
      </c>
      <c r="F153" s="156" t="s">
        <v>40</v>
      </c>
      <c r="G153" s="55" t="s">
        <v>18</v>
      </c>
      <c r="H153" s="152">
        <v>46090</v>
      </c>
      <c r="I153" s="152">
        <f>30+H153</f>
        <v>46120</v>
      </c>
      <c r="J153" s="152">
        <f>5+I153</f>
        <v>46125</v>
      </c>
      <c r="K153" s="152">
        <f>30+J153</f>
        <v>46155</v>
      </c>
      <c r="L153" s="152">
        <f>15+K153</f>
        <v>46170</v>
      </c>
      <c r="M153" s="152">
        <f>L153+12</f>
        <v>46182</v>
      </c>
      <c r="N153" s="152">
        <f>M153+15</f>
        <v>46197</v>
      </c>
      <c r="O153" s="152">
        <f>N153+7</f>
        <v>46204</v>
      </c>
      <c r="P153" s="152">
        <f>O153+13</f>
        <v>46217</v>
      </c>
      <c r="Q153" s="153"/>
      <c r="R153" s="152">
        <f>P153+7</f>
        <v>46224</v>
      </c>
      <c r="S153" s="152">
        <f>R153+10</f>
        <v>46234</v>
      </c>
      <c r="T153" s="152">
        <f>S153+4</f>
        <v>46238</v>
      </c>
      <c r="U153" s="152">
        <f>T153+3</f>
        <v>46241</v>
      </c>
      <c r="V153" s="78">
        <v>46246</v>
      </c>
      <c r="W153" s="129">
        <v>46251</v>
      </c>
      <c r="X153" s="10"/>
      <c r="Y153" s="10"/>
      <c r="Z153" s="10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</row>
    <row r="154" spans="1:42" s="62" customFormat="1" ht="14.25" customHeight="1">
      <c r="A154" s="156"/>
      <c r="B154" s="176"/>
      <c r="C154" s="159"/>
      <c r="D154" s="162"/>
      <c r="E154" s="156"/>
      <c r="F154" s="156"/>
      <c r="G154" s="54" t="s">
        <v>19</v>
      </c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10"/>
      <c r="Y154" s="10"/>
      <c r="Z154" s="10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</row>
    <row r="155" spans="1:42" s="62" customFormat="1" ht="21" customHeight="1">
      <c r="A155" s="156">
        <v>72</v>
      </c>
      <c r="B155" s="176" t="s">
        <v>282</v>
      </c>
      <c r="C155" s="159"/>
      <c r="D155" s="162"/>
      <c r="E155" s="156">
        <v>72</v>
      </c>
      <c r="F155" s="156" t="s">
        <v>40</v>
      </c>
      <c r="G155" s="55" t="s">
        <v>18</v>
      </c>
      <c r="H155" s="152">
        <v>46090</v>
      </c>
      <c r="I155" s="152">
        <f>30+H155</f>
        <v>46120</v>
      </c>
      <c r="J155" s="152">
        <f>5+I155</f>
        <v>46125</v>
      </c>
      <c r="K155" s="152">
        <f>30+J155</f>
        <v>46155</v>
      </c>
      <c r="L155" s="152">
        <f>15+K155</f>
        <v>46170</v>
      </c>
      <c r="M155" s="152">
        <f>L155+12</f>
        <v>46182</v>
      </c>
      <c r="N155" s="152">
        <f>M155+15</f>
        <v>46197</v>
      </c>
      <c r="O155" s="152">
        <f>N155+7</f>
        <v>46204</v>
      </c>
      <c r="P155" s="152">
        <f>O155+13</f>
        <v>46217</v>
      </c>
      <c r="Q155" s="153"/>
      <c r="R155" s="152">
        <f>P155+7</f>
        <v>46224</v>
      </c>
      <c r="S155" s="152">
        <f>R155+10</f>
        <v>46234</v>
      </c>
      <c r="T155" s="152">
        <f>S155+4</f>
        <v>46238</v>
      </c>
      <c r="U155" s="152">
        <f>T155+3</f>
        <v>46241</v>
      </c>
      <c r="V155" s="78">
        <v>46246</v>
      </c>
      <c r="W155" s="129">
        <v>46251</v>
      </c>
      <c r="X155" s="10"/>
      <c r="Y155" s="10"/>
      <c r="Z155" s="10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</row>
    <row r="156" spans="1:42" s="62" customFormat="1" ht="15" customHeight="1">
      <c r="A156" s="156"/>
      <c r="B156" s="176"/>
      <c r="C156" s="159"/>
      <c r="D156" s="162"/>
      <c r="E156" s="156"/>
      <c r="F156" s="156"/>
      <c r="G156" s="54" t="s">
        <v>19</v>
      </c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10"/>
      <c r="Y156" s="10"/>
      <c r="Z156" s="10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</row>
    <row r="157" spans="1:42" s="62" customFormat="1" ht="17.25" customHeight="1">
      <c r="A157" s="156">
        <v>73</v>
      </c>
      <c r="B157" s="176" t="s">
        <v>281</v>
      </c>
      <c r="C157" s="159"/>
      <c r="D157" s="162"/>
      <c r="E157" s="156">
        <v>73</v>
      </c>
      <c r="F157" s="156" t="s">
        <v>40</v>
      </c>
      <c r="G157" s="55" t="s">
        <v>18</v>
      </c>
      <c r="H157" s="152">
        <v>46090</v>
      </c>
      <c r="I157" s="152">
        <f>30+H157</f>
        <v>46120</v>
      </c>
      <c r="J157" s="152">
        <f>5+I157</f>
        <v>46125</v>
      </c>
      <c r="K157" s="152">
        <f>30+J157</f>
        <v>46155</v>
      </c>
      <c r="L157" s="152">
        <f>15+K157</f>
        <v>46170</v>
      </c>
      <c r="M157" s="152">
        <f>L157+12</f>
        <v>46182</v>
      </c>
      <c r="N157" s="152">
        <f>M157+15</f>
        <v>46197</v>
      </c>
      <c r="O157" s="152">
        <f>N157+7</f>
        <v>46204</v>
      </c>
      <c r="P157" s="152">
        <f>O157+13</f>
        <v>46217</v>
      </c>
      <c r="Q157" s="153"/>
      <c r="R157" s="152">
        <f>P157+7</f>
        <v>46224</v>
      </c>
      <c r="S157" s="152">
        <f>R157+10</f>
        <v>46234</v>
      </c>
      <c r="T157" s="152">
        <f>S157+4</f>
        <v>46238</v>
      </c>
      <c r="U157" s="152">
        <f>T157+3</f>
        <v>46241</v>
      </c>
      <c r="V157" s="78">
        <v>46246</v>
      </c>
      <c r="W157" s="129">
        <v>46251</v>
      </c>
      <c r="X157" s="10"/>
      <c r="Y157" s="10"/>
      <c r="Z157" s="10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</row>
    <row r="158" spans="1:42" s="62" customFormat="1" ht="15" customHeight="1">
      <c r="A158" s="156"/>
      <c r="B158" s="176"/>
      <c r="C158" s="159"/>
      <c r="D158" s="162"/>
      <c r="E158" s="156"/>
      <c r="F158" s="156"/>
      <c r="G158" s="54" t="s">
        <v>19</v>
      </c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10"/>
      <c r="Y158" s="10"/>
      <c r="Z158" s="10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</row>
    <row r="159" spans="1:42" s="62" customFormat="1" ht="18" customHeight="1">
      <c r="A159" s="156">
        <v>74</v>
      </c>
      <c r="B159" s="176" t="s">
        <v>280</v>
      </c>
      <c r="C159" s="159"/>
      <c r="D159" s="162"/>
      <c r="E159" s="156">
        <v>74</v>
      </c>
      <c r="F159" s="156" t="s">
        <v>40</v>
      </c>
      <c r="G159" s="126" t="s">
        <v>18</v>
      </c>
      <c r="H159" s="143">
        <v>46090</v>
      </c>
      <c r="I159" s="143">
        <f>30+H159</f>
        <v>46120</v>
      </c>
      <c r="J159" s="143">
        <f>5+I159</f>
        <v>46125</v>
      </c>
      <c r="K159" s="143">
        <f>30+J159</f>
        <v>46155</v>
      </c>
      <c r="L159" s="152">
        <f>15+K159</f>
        <v>46170</v>
      </c>
      <c r="M159" s="143">
        <f>L159+12</f>
        <v>46182</v>
      </c>
      <c r="N159" s="143">
        <f>M159+15</f>
        <v>46197</v>
      </c>
      <c r="O159" s="143">
        <f>N159+7</f>
        <v>46204</v>
      </c>
      <c r="P159" s="143">
        <f>O159+13</f>
        <v>46217</v>
      </c>
      <c r="Q159" s="153"/>
      <c r="R159" s="143">
        <f>P159+7</f>
        <v>46224</v>
      </c>
      <c r="S159" s="143">
        <f>R159+10</f>
        <v>46234</v>
      </c>
      <c r="T159" s="143">
        <f>S159+4</f>
        <v>46238</v>
      </c>
      <c r="U159" s="143">
        <f>T159+3</f>
        <v>46241</v>
      </c>
      <c r="V159" s="129">
        <v>46246</v>
      </c>
      <c r="W159" s="129">
        <v>46251</v>
      </c>
      <c r="X159" s="10"/>
      <c r="Y159" s="10"/>
      <c r="Z159" s="10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</row>
    <row r="160" spans="1:42" s="62" customFormat="1" ht="12.75" customHeight="1">
      <c r="A160" s="156"/>
      <c r="B160" s="176"/>
      <c r="C160" s="159"/>
      <c r="D160" s="162"/>
      <c r="E160" s="156"/>
      <c r="F160" s="156"/>
      <c r="G160" s="54" t="s">
        <v>19</v>
      </c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10"/>
      <c r="Y160" s="10"/>
      <c r="Z160" s="10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</row>
    <row r="161" spans="1:42" s="62" customFormat="1" ht="18.75" customHeight="1">
      <c r="A161" s="156">
        <v>75</v>
      </c>
      <c r="B161" s="176" t="s">
        <v>279</v>
      </c>
      <c r="C161" s="159"/>
      <c r="D161" s="162"/>
      <c r="E161" s="156">
        <v>75</v>
      </c>
      <c r="F161" s="156" t="s">
        <v>40</v>
      </c>
      <c r="G161" s="126" t="s">
        <v>18</v>
      </c>
      <c r="H161" s="143">
        <v>46077</v>
      </c>
      <c r="I161" s="143">
        <f>30+H161</f>
        <v>46107</v>
      </c>
      <c r="J161" s="143">
        <f>4+I161</f>
        <v>46111</v>
      </c>
      <c r="K161" s="143">
        <f>30+J161</f>
        <v>46141</v>
      </c>
      <c r="L161" s="143">
        <f>15+K161</f>
        <v>46156</v>
      </c>
      <c r="M161" s="143">
        <f>L161+12</f>
        <v>46168</v>
      </c>
      <c r="N161" s="143">
        <f>M161+15</f>
        <v>46183</v>
      </c>
      <c r="O161" s="143">
        <f>N161+7</f>
        <v>46190</v>
      </c>
      <c r="P161" s="143">
        <f>O161+13</f>
        <v>46203</v>
      </c>
      <c r="Q161" s="153"/>
      <c r="R161" s="143">
        <f>P161+7</f>
        <v>46210</v>
      </c>
      <c r="S161" s="143">
        <f>R161+10</f>
        <v>46220</v>
      </c>
      <c r="T161" s="143">
        <f>S161+4</f>
        <v>46224</v>
      </c>
      <c r="U161" s="143">
        <f>T161+3</f>
        <v>46227</v>
      </c>
      <c r="V161" s="129">
        <v>46231</v>
      </c>
      <c r="W161" s="129">
        <v>46237</v>
      </c>
      <c r="X161" s="10"/>
      <c r="Y161" s="10"/>
      <c r="Z161" s="10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</row>
    <row r="162" spans="1:42" s="62" customFormat="1" ht="15.75" customHeight="1">
      <c r="A162" s="156"/>
      <c r="B162" s="176"/>
      <c r="C162" s="159"/>
      <c r="D162" s="162"/>
      <c r="E162" s="156"/>
      <c r="F162" s="156"/>
      <c r="G162" s="54" t="s">
        <v>19</v>
      </c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10"/>
      <c r="Y162" s="10"/>
      <c r="Z162" s="10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</row>
    <row r="163" spans="1:42" s="62" customFormat="1" ht="18" customHeight="1">
      <c r="A163" s="156">
        <v>76</v>
      </c>
      <c r="B163" s="176" t="s">
        <v>278</v>
      </c>
      <c r="C163" s="159"/>
      <c r="D163" s="162"/>
      <c r="E163" s="156">
        <v>76</v>
      </c>
      <c r="F163" s="156" t="s">
        <v>40</v>
      </c>
      <c r="G163" s="55" t="s">
        <v>18</v>
      </c>
      <c r="H163" s="152">
        <v>46077</v>
      </c>
      <c r="I163" s="152">
        <f>30+H163</f>
        <v>46107</v>
      </c>
      <c r="J163" s="152">
        <f>4+I163</f>
        <v>46111</v>
      </c>
      <c r="K163" s="152">
        <f>30+J163</f>
        <v>46141</v>
      </c>
      <c r="L163" s="152">
        <f>15+K163</f>
        <v>46156</v>
      </c>
      <c r="M163" s="152">
        <f>L163+12</f>
        <v>46168</v>
      </c>
      <c r="N163" s="152">
        <f>M163+15</f>
        <v>46183</v>
      </c>
      <c r="O163" s="152">
        <f>N163+7</f>
        <v>46190</v>
      </c>
      <c r="P163" s="152">
        <f>O163+13</f>
        <v>46203</v>
      </c>
      <c r="Q163" s="153"/>
      <c r="R163" s="152">
        <f>P163+7</f>
        <v>46210</v>
      </c>
      <c r="S163" s="152">
        <f>R163+10</f>
        <v>46220</v>
      </c>
      <c r="T163" s="152">
        <f>S163+4</f>
        <v>46224</v>
      </c>
      <c r="U163" s="152">
        <f>T163+3</f>
        <v>46227</v>
      </c>
      <c r="V163" s="78">
        <v>46231</v>
      </c>
      <c r="W163" s="78">
        <v>46237</v>
      </c>
      <c r="X163" s="10"/>
      <c r="Y163" s="10"/>
      <c r="Z163" s="10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</row>
    <row r="164" spans="1:42" s="62" customFormat="1" ht="15" customHeight="1">
      <c r="A164" s="156"/>
      <c r="B164" s="176"/>
      <c r="C164" s="159"/>
      <c r="D164" s="162"/>
      <c r="E164" s="156"/>
      <c r="F164" s="156"/>
      <c r="G164" s="54" t="s">
        <v>19</v>
      </c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10"/>
      <c r="Y164" s="10"/>
      <c r="Z164" s="10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</row>
    <row r="165" spans="1:42" s="62" customFormat="1" ht="15" customHeight="1">
      <c r="A165" s="156">
        <v>77</v>
      </c>
      <c r="B165" s="176" t="s">
        <v>277</v>
      </c>
      <c r="C165" s="159"/>
      <c r="D165" s="162"/>
      <c r="E165" s="156">
        <v>77</v>
      </c>
      <c r="F165" s="156" t="s">
        <v>40</v>
      </c>
      <c r="G165" s="55" t="s">
        <v>18</v>
      </c>
      <c r="H165" s="152">
        <v>46077</v>
      </c>
      <c r="I165" s="152">
        <f>30+H165</f>
        <v>46107</v>
      </c>
      <c r="J165" s="152">
        <f>4+I165</f>
        <v>46111</v>
      </c>
      <c r="K165" s="152">
        <f>30+J165</f>
        <v>46141</v>
      </c>
      <c r="L165" s="152">
        <f>15+K165</f>
        <v>46156</v>
      </c>
      <c r="M165" s="152">
        <f>L165+12</f>
        <v>46168</v>
      </c>
      <c r="N165" s="152">
        <f>M165+15</f>
        <v>46183</v>
      </c>
      <c r="O165" s="152">
        <f>N165+7</f>
        <v>46190</v>
      </c>
      <c r="P165" s="152">
        <f>O165+13</f>
        <v>46203</v>
      </c>
      <c r="Q165" s="153"/>
      <c r="R165" s="152">
        <f>P165+7</f>
        <v>46210</v>
      </c>
      <c r="S165" s="152">
        <f>R165+10</f>
        <v>46220</v>
      </c>
      <c r="T165" s="152">
        <f>S165+4</f>
        <v>46224</v>
      </c>
      <c r="U165" s="152">
        <f>T165+3</f>
        <v>46227</v>
      </c>
      <c r="V165" s="78">
        <v>46231</v>
      </c>
      <c r="W165" s="78">
        <v>46237</v>
      </c>
      <c r="X165" s="10"/>
      <c r="Y165" s="10"/>
      <c r="Z165" s="10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</row>
    <row r="166" spans="1:42" s="62" customFormat="1" ht="15" customHeight="1">
      <c r="A166" s="156"/>
      <c r="B166" s="176"/>
      <c r="C166" s="159"/>
      <c r="D166" s="162"/>
      <c r="E166" s="156"/>
      <c r="F166" s="156"/>
      <c r="G166" s="54" t="s">
        <v>19</v>
      </c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10"/>
      <c r="Y166" s="10"/>
      <c r="Z166" s="10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</row>
    <row r="167" spans="1:42" s="62" customFormat="1" ht="14.25" customHeight="1">
      <c r="A167" s="156">
        <v>78</v>
      </c>
      <c r="B167" s="176" t="s">
        <v>286</v>
      </c>
      <c r="C167" s="159"/>
      <c r="D167" s="162"/>
      <c r="E167" s="156">
        <v>78</v>
      </c>
      <c r="F167" s="156" t="s">
        <v>40</v>
      </c>
      <c r="G167" s="55" t="s">
        <v>18</v>
      </c>
      <c r="H167" s="152">
        <v>46077</v>
      </c>
      <c r="I167" s="152">
        <f>30+H167</f>
        <v>46107</v>
      </c>
      <c r="J167" s="152">
        <f>4+I167</f>
        <v>46111</v>
      </c>
      <c r="K167" s="152">
        <f>30+J167</f>
        <v>46141</v>
      </c>
      <c r="L167" s="152">
        <f>15+K167</f>
        <v>46156</v>
      </c>
      <c r="M167" s="152">
        <f>L167+12</f>
        <v>46168</v>
      </c>
      <c r="N167" s="152">
        <f>M167+15</f>
        <v>46183</v>
      </c>
      <c r="O167" s="152">
        <f>N167+7</f>
        <v>46190</v>
      </c>
      <c r="P167" s="152">
        <f>O167+13</f>
        <v>46203</v>
      </c>
      <c r="Q167" s="153"/>
      <c r="R167" s="152">
        <f>P167+7</f>
        <v>46210</v>
      </c>
      <c r="S167" s="152">
        <f>R167+10</f>
        <v>46220</v>
      </c>
      <c r="T167" s="152">
        <f>S167+4</f>
        <v>46224</v>
      </c>
      <c r="U167" s="152">
        <f>T167+3</f>
        <v>46227</v>
      </c>
      <c r="V167" s="78">
        <v>46231</v>
      </c>
      <c r="W167" s="78">
        <v>46237</v>
      </c>
      <c r="X167" s="10"/>
      <c r="Y167" s="10"/>
      <c r="Z167" s="10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</row>
    <row r="168" spans="1:42" s="62" customFormat="1" ht="12.75" customHeight="1">
      <c r="A168" s="156"/>
      <c r="B168" s="176"/>
      <c r="C168" s="159"/>
      <c r="D168" s="162"/>
      <c r="E168" s="156"/>
      <c r="F168" s="156"/>
      <c r="G168" s="54" t="s">
        <v>19</v>
      </c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10"/>
      <c r="Y168" s="10"/>
      <c r="Z168" s="10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</row>
    <row r="169" spans="1:42" s="62" customFormat="1" ht="15.75" customHeight="1">
      <c r="A169" s="156">
        <v>79</v>
      </c>
      <c r="B169" s="176" t="s">
        <v>287</v>
      </c>
      <c r="C169" s="159"/>
      <c r="D169" s="162"/>
      <c r="E169" s="156">
        <v>79</v>
      </c>
      <c r="F169" s="156" t="s">
        <v>40</v>
      </c>
      <c r="G169" s="55" t="s">
        <v>18</v>
      </c>
      <c r="H169" s="152">
        <v>46077</v>
      </c>
      <c r="I169" s="152">
        <f>30+H169</f>
        <v>46107</v>
      </c>
      <c r="J169" s="152">
        <f>4+I169</f>
        <v>46111</v>
      </c>
      <c r="K169" s="152">
        <f>30+J169</f>
        <v>46141</v>
      </c>
      <c r="L169" s="152">
        <f>15+K169</f>
        <v>46156</v>
      </c>
      <c r="M169" s="152">
        <f>L169+12</f>
        <v>46168</v>
      </c>
      <c r="N169" s="152">
        <f>M169+15</f>
        <v>46183</v>
      </c>
      <c r="O169" s="152">
        <f>N169+7</f>
        <v>46190</v>
      </c>
      <c r="P169" s="152">
        <f>O169+13</f>
        <v>46203</v>
      </c>
      <c r="Q169" s="153"/>
      <c r="R169" s="152">
        <f>P169+7</f>
        <v>46210</v>
      </c>
      <c r="S169" s="152">
        <f>R169+10</f>
        <v>46220</v>
      </c>
      <c r="T169" s="152">
        <f>S169+4</f>
        <v>46224</v>
      </c>
      <c r="U169" s="152">
        <f>T169+3</f>
        <v>46227</v>
      </c>
      <c r="V169" s="78">
        <v>46231</v>
      </c>
      <c r="W169" s="78">
        <v>46237</v>
      </c>
      <c r="X169" s="10"/>
      <c r="Y169" s="10"/>
      <c r="Z169" s="10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</row>
    <row r="170" spans="1:42" s="62" customFormat="1" ht="15" customHeight="1">
      <c r="A170" s="156"/>
      <c r="B170" s="176"/>
      <c r="C170" s="159"/>
      <c r="D170" s="162"/>
      <c r="E170" s="156"/>
      <c r="F170" s="156"/>
      <c r="G170" s="54" t="s">
        <v>19</v>
      </c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10"/>
      <c r="Y170" s="10"/>
      <c r="Z170" s="10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</row>
    <row r="171" spans="1:42" s="62" customFormat="1" ht="19.5" customHeight="1">
      <c r="A171" s="156">
        <v>80</v>
      </c>
      <c r="B171" s="176" t="s">
        <v>288</v>
      </c>
      <c r="C171" s="159"/>
      <c r="D171" s="162"/>
      <c r="E171" s="156">
        <v>80</v>
      </c>
      <c r="F171" s="156" t="s">
        <v>40</v>
      </c>
      <c r="G171" s="55" t="s">
        <v>18</v>
      </c>
      <c r="H171" s="152">
        <v>46077</v>
      </c>
      <c r="I171" s="152">
        <f>30+H171</f>
        <v>46107</v>
      </c>
      <c r="J171" s="152">
        <f>4+I171</f>
        <v>46111</v>
      </c>
      <c r="K171" s="152">
        <f>30+J171</f>
        <v>46141</v>
      </c>
      <c r="L171" s="152">
        <f>15+K171</f>
        <v>46156</v>
      </c>
      <c r="M171" s="152">
        <f>L171+12</f>
        <v>46168</v>
      </c>
      <c r="N171" s="152">
        <f>M171+15</f>
        <v>46183</v>
      </c>
      <c r="O171" s="152">
        <f>N171+7</f>
        <v>46190</v>
      </c>
      <c r="P171" s="152">
        <f>O171+13</f>
        <v>46203</v>
      </c>
      <c r="Q171" s="153"/>
      <c r="R171" s="152">
        <f>P171+7</f>
        <v>46210</v>
      </c>
      <c r="S171" s="152">
        <f>R171+10</f>
        <v>46220</v>
      </c>
      <c r="T171" s="152">
        <f>S171+4</f>
        <v>46224</v>
      </c>
      <c r="U171" s="152">
        <f>T171+3</f>
        <v>46227</v>
      </c>
      <c r="V171" s="78">
        <v>46231</v>
      </c>
      <c r="W171" s="78">
        <v>46237</v>
      </c>
      <c r="X171" s="10"/>
      <c r="Y171" s="10"/>
      <c r="Z171" s="10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</row>
    <row r="172" spans="1:42" s="62" customFormat="1" ht="16.5" customHeight="1">
      <c r="A172" s="156"/>
      <c r="B172" s="176"/>
      <c r="C172" s="159"/>
      <c r="D172" s="162"/>
      <c r="E172" s="156"/>
      <c r="F172" s="156"/>
      <c r="G172" s="54" t="s">
        <v>19</v>
      </c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10"/>
      <c r="Y172" s="10"/>
      <c r="Z172" s="10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</row>
    <row r="173" spans="1:42" s="62" customFormat="1" ht="17.25" customHeight="1">
      <c r="A173" s="156">
        <v>81</v>
      </c>
      <c r="B173" s="176" t="s">
        <v>289</v>
      </c>
      <c r="C173" s="159"/>
      <c r="D173" s="162"/>
      <c r="E173" s="156">
        <v>81</v>
      </c>
      <c r="F173" s="156" t="s">
        <v>40</v>
      </c>
      <c r="G173" s="55" t="s">
        <v>18</v>
      </c>
      <c r="H173" s="152">
        <v>46077</v>
      </c>
      <c r="I173" s="152">
        <f>30+H173</f>
        <v>46107</v>
      </c>
      <c r="J173" s="152">
        <f>4+I173</f>
        <v>46111</v>
      </c>
      <c r="K173" s="152">
        <f>30+J173</f>
        <v>46141</v>
      </c>
      <c r="L173" s="152">
        <f>15+K173</f>
        <v>46156</v>
      </c>
      <c r="M173" s="152">
        <f>L173+12</f>
        <v>46168</v>
      </c>
      <c r="N173" s="152">
        <f>M173+15</f>
        <v>46183</v>
      </c>
      <c r="O173" s="152">
        <f>N173+7</f>
        <v>46190</v>
      </c>
      <c r="P173" s="152">
        <f>O173+13</f>
        <v>46203</v>
      </c>
      <c r="Q173" s="153"/>
      <c r="R173" s="152">
        <f>P173+7</f>
        <v>46210</v>
      </c>
      <c r="S173" s="152">
        <f>R173+10</f>
        <v>46220</v>
      </c>
      <c r="T173" s="152">
        <f>S173+4</f>
        <v>46224</v>
      </c>
      <c r="U173" s="152">
        <f>T173+3</f>
        <v>46227</v>
      </c>
      <c r="V173" s="78">
        <v>46231</v>
      </c>
      <c r="W173" s="78">
        <v>46237</v>
      </c>
      <c r="X173" s="10"/>
      <c r="Y173" s="10"/>
      <c r="Z173" s="10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</row>
    <row r="174" spans="1:42" s="62" customFormat="1" ht="18" customHeight="1">
      <c r="A174" s="156"/>
      <c r="B174" s="176"/>
      <c r="C174" s="159"/>
      <c r="D174" s="162"/>
      <c r="E174" s="156"/>
      <c r="F174" s="156"/>
      <c r="G174" s="54" t="s">
        <v>19</v>
      </c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10"/>
      <c r="Y174" s="10"/>
      <c r="Z174" s="10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</row>
    <row r="175" spans="1:42" s="62" customFormat="1" ht="18" customHeight="1">
      <c r="A175" s="156">
        <v>82</v>
      </c>
      <c r="B175" s="176" t="s">
        <v>290</v>
      </c>
      <c r="C175" s="159"/>
      <c r="D175" s="162"/>
      <c r="E175" s="156">
        <v>82</v>
      </c>
      <c r="F175" s="156" t="s">
        <v>40</v>
      </c>
      <c r="G175" s="55" t="s">
        <v>18</v>
      </c>
      <c r="H175" s="152">
        <v>46077</v>
      </c>
      <c r="I175" s="152">
        <f>30+H175</f>
        <v>46107</v>
      </c>
      <c r="J175" s="152">
        <f>4+I175</f>
        <v>46111</v>
      </c>
      <c r="K175" s="152">
        <f>30+J175</f>
        <v>46141</v>
      </c>
      <c r="L175" s="152">
        <f>15+K175</f>
        <v>46156</v>
      </c>
      <c r="M175" s="152">
        <f>L175+12</f>
        <v>46168</v>
      </c>
      <c r="N175" s="152">
        <f>M175+15</f>
        <v>46183</v>
      </c>
      <c r="O175" s="152">
        <f>N175+7</f>
        <v>46190</v>
      </c>
      <c r="P175" s="152">
        <f>O175+13</f>
        <v>46203</v>
      </c>
      <c r="Q175" s="153"/>
      <c r="R175" s="152">
        <f>P175+7</f>
        <v>46210</v>
      </c>
      <c r="S175" s="152">
        <f>R175+10</f>
        <v>46220</v>
      </c>
      <c r="T175" s="152">
        <f>S175+4</f>
        <v>46224</v>
      </c>
      <c r="U175" s="152">
        <f>T175+3</f>
        <v>46227</v>
      </c>
      <c r="V175" s="78">
        <v>46231</v>
      </c>
      <c r="W175" s="78">
        <v>46237</v>
      </c>
      <c r="X175" s="10"/>
      <c r="Y175" s="10"/>
      <c r="Z175" s="10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</row>
    <row r="176" spans="1:42" s="62" customFormat="1" ht="13.5" customHeight="1">
      <c r="A176" s="156"/>
      <c r="B176" s="176"/>
      <c r="C176" s="159"/>
      <c r="D176" s="162"/>
      <c r="E176" s="156"/>
      <c r="F176" s="156"/>
      <c r="G176" s="54" t="s">
        <v>19</v>
      </c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10"/>
      <c r="Y176" s="10"/>
      <c r="Z176" s="10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</row>
    <row r="177" spans="1:42" s="62" customFormat="1" ht="15.75" customHeight="1">
      <c r="A177" s="156">
        <v>83</v>
      </c>
      <c r="B177" s="176" t="s">
        <v>291</v>
      </c>
      <c r="C177" s="159"/>
      <c r="D177" s="162"/>
      <c r="E177" s="156">
        <v>83</v>
      </c>
      <c r="F177" s="156" t="s">
        <v>40</v>
      </c>
      <c r="G177" s="55" t="s">
        <v>18</v>
      </c>
      <c r="H177" s="152">
        <v>46077</v>
      </c>
      <c r="I177" s="152">
        <f>30+H177</f>
        <v>46107</v>
      </c>
      <c r="J177" s="152">
        <f>4+I177</f>
        <v>46111</v>
      </c>
      <c r="K177" s="152">
        <f>30+J177</f>
        <v>46141</v>
      </c>
      <c r="L177" s="152">
        <f>15+K177</f>
        <v>46156</v>
      </c>
      <c r="M177" s="152">
        <f>L177+12</f>
        <v>46168</v>
      </c>
      <c r="N177" s="152">
        <f>M177+15</f>
        <v>46183</v>
      </c>
      <c r="O177" s="152">
        <f>N177+7</f>
        <v>46190</v>
      </c>
      <c r="P177" s="152">
        <f>O177+13</f>
        <v>46203</v>
      </c>
      <c r="Q177" s="153"/>
      <c r="R177" s="152">
        <f>P177+7</f>
        <v>46210</v>
      </c>
      <c r="S177" s="152">
        <f>R177+10</f>
        <v>46220</v>
      </c>
      <c r="T177" s="152">
        <f>S177+4</f>
        <v>46224</v>
      </c>
      <c r="U177" s="152">
        <f>T177+3</f>
        <v>46227</v>
      </c>
      <c r="V177" s="78">
        <v>46231</v>
      </c>
      <c r="W177" s="78">
        <v>46237</v>
      </c>
      <c r="X177" s="10"/>
      <c r="Y177" s="10"/>
      <c r="Z177" s="10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</row>
    <row r="178" spans="1:42" s="62" customFormat="1" ht="17.25" customHeight="1">
      <c r="A178" s="156"/>
      <c r="B178" s="176"/>
      <c r="C178" s="159"/>
      <c r="D178" s="162"/>
      <c r="E178" s="156"/>
      <c r="F178" s="156"/>
      <c r="G178" s="54" t="s">
        <v>19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10"/>
      <c r="Y178" s="10"/>
      <c r="Z178" s="10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</row>
    <row r="179" spans="1:42" s="62" customFormat="1" ht="20.25" customHeight="1">
      <c r="A179" s="156">
        <v>84</v>
      </c>
      <c r="B179" s="176" t="s">
        <v>292</v>
      </c>
      <c r="C179" s="159"/>
      <c r="D179" s="162"/>
      <c r="E179" s="156">
        <v>84</v>
      </c>
      <c r="F179" s="156" t="s">
        <v>40</v>
      </c>
      <c r="G179" s="55" t="s">
        <v>18</v>
      </c>
      <c r="H179" s="152">
        <v>46077</v>
      </c>
      <c r="I179" s="152">
        <f>30+H179</f>
        <v>46107</v>
      </c>
      <c r="J179" s="152">
        <f>4+I179</f>
        <v>46111</v>
      </c>
      <c r="K179" s="152">
        <f>30+J179</f>
        <v>46141</v>
      </c>
      <c r="L179" s="152">
        <f>15+K179</f>
        <v>46156</v>
      </c>
      <c r="M179" s="152">
        <f>L179+12</f>
        <v>46168</v>
      </c>
      <c r="N179" s="152">
        <f>M179+15</f>
        <v>46183</v>
      </c>
      <c r="O179" s="152">
        <f>N179+7</f>
        <v>46190</v>
      </c>
      <c r="P179" s="152">
        <f>O179+13</f>
        <v>46203</v>
      </c>
      <c r="Q179" s="153"/>
      <c r="R179" s="152">
        <f>P179+7</f>
        <v>46210</v>
      </c>
      <c r="S179" s="152">
        <f>R179+10</f>
        <v>46220</v>
      </c>
      <c r="T179" s="152">
        <f>S179+4</f>
        <v>46224</v>
      </c>
      <c r="U179" s="152">
        <f>T179+3</f>
        <v>46227</v>
      </c>
      <c r="V179" s="78">
        <v>46231</v>
      </c>
      <c r="W179" s="78">
        <v>46237</v>
      </c>
      <c r="X179" s="10"/>
      <c r="Y179" s="10"/>
      <c r="Z179" s="10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</row>
    <row r="180" spans="1:42" s="62" customFormat="1" ht="15" customHeight="1">
      <c r="A180" s="156"/>
      <c r="B180" s="176"/>
      <c r="C180" s="159"/>
      <c r="D180" s="162"/>
      <c r="E180" s="156"/>
      <c r="F180" s="156"/>
      <c r="G180" s="54" t="s">
        <v>19</v>
      </c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10"/>
      <c r="Y180" s="10"/>
      <c r="Z180" s="10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</row>
    <row r="181" spans="1:42" s="62" customFormat="1" ht="18.75" customHeight="1">
      <c r="A181" s="156">
        <v>85</v>
      </c>
      <c r="B181" s="176" t="s">
        <v>293</v>
      </c>
      <c r="C181" s="159"/>
      <c r="D181" s="162"/>
      <c r="E181" s="156">
        <v>85</v>
      </c>
      <c r="F181" s="156" t="s">
        <v>40</v>
      </c>
      <c r="G181" s="55" t="s">
        <v>18</v>
      </c>
      <c r="H181" s="152">
        <v>46077</v>
      </c>
      <c r="I181" s="152">
        <f>30+H181</f>
        <v>46107</v>
      </c>
      <c r="J181" s="152">
        <f>4+I181</f>
        <v>46111</v>
      </c>
      <c r="K181" s="152">
        <f>30+J181</f>
        <v>46141</v>
      </c>
      <c r="L181" s="152">
        <f>15+K181</f>
        <v>46156</v>
      </c>
      <c r="M181" s="152">
        <f>L181+12</f>
        <v>46168</v>
      </c>
      <c r="N181" s="152">
        <f>M181+15</f>
        <v>46183</v>
      </c>
      <c r="O181" s="152">
        <f>N181+7</f>
        <v>46190</v>
      </c>
      <c r="P181" s="152">
        <f>O181+13</f>
        <v>46203</v>
      </c>
      <c r="Q181" s="153"/>
      <c r="R181" s="152">
        <f>P181+7</f>
        <v>46210</v>
      </c>
      <c r="S181" s="152">
        <f>R181+10</f>
        <v>46220</v>
      </c>
      <c r="T181" s="152">
        <f>S181+4</f>
        <v>46224</v>
      </c>
      <c r="U181" s="152">
        <f>T181+3</f>
        <v>46227</v>
      </c>
      <c r="V181" s="78">
        <v>46231</v>
      </c>
      <c r="W181" s="78">
        <v>46237</v>
      </c>
      <c r="X181" s="10"/>
      <c r="Y181" s="10"/>
      <c r="Z181" s="10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</row>
    <row r="182" spans="1:42" s="62" customFormat="1" ht="14.25" customHeight="1">
      <c r="A182" s="156"/>
      <c r="B182" s="176"/>
      <c r="C182" s="159"/>
      <c r="D182" s="162"/>
      <c r="E182" s="156"/>
      <c r="F182" s="156"/>
      <c r="G182" s="54" t="s">
        <v>19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10"/>
      <c r="Y182" s="10"/>
      <c r="Z182" s="10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</row>
    <row r="183" spans="1:42" s="62" customFormat="1" ht="21" customHeight="1">
      <c r="A183" s="156">
        <v>86</v>
      </c>
      <c r="B183" s="176" t="s">
        <v>294</v>
      </c>
      <c r="C183" s="159"/>
      <c r="D183" s="163"/>
      <c r="E183" s="156">
        <v>86</v>
      </c>
      <c r="F183" s="156" t="s">
        <v>40</v>
      </c>
      <c r="G183" s="55" t="s">
        <v>18</v>
      </c>
      <c r="H183" s="152">
        <v>46077</v>
      </c>
      <c r="I183" s="152">
        <f>30+H183</f>
        <v>46107</v>
      </c>
      <c r="J183" s="152">
        <f>4+I183</f>
        <v>46111</v>
      </c>
      <c r="K183" s="152">
        <f>30+J183</f>
        <v>46141</v>
      </c>
      <c r="L183" s="152">
        <f>15+K183</f>
        <v>46156</v>
      </c>
      <c r="M183" s="152">
        <f>L183+12</f>
        <v>46168</v>
      </c>
      <c r="N183" s="152">
        <f>M183+15</f>
        <v>46183</v>
      </c>
      <c r="O183" s="152">
        <f>N183+7</f>
        <v>46190</v>
      </c>
      <c r="P183" s="152">
        <f>O183+13</f>
        <v>46203</v>
      </c>
      <c r="Q183" s="153"/>
      <c r="R183" s="152">
        <f>P183+7</f>
        <v>46210</v>
      </c>
      <c r="S183" s="152">
        <f>R183+10</f>
        <v>46220</v>
      </c>
      <c r="T183" s="152">
        <f>S183+4</f>
        <v>46224</v>
      </c>
      <c r="U183" s="152">
        <f>T183+3</f>
        <v>46227</v>
      </c>
      <c r="V183" s="78">
        <v>46231</v>
      </c>
      <c r="W183" s="78">
        <v>46237</v>
      </c>
      <c r="X183" s="10"/>
      <c r="Y183" s="10"/>
      <c r="Z183" s="10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</row>
    <row r="184" spans="1:42" s="62" customFormat="1" ht="16.5" customHeight="1">
      <c r="A184" s="156"/>
      <c r="B184" s="176"/>
      <c r="C184" s="159"/>
      <c r="D184" s="161" t="s">
        <v>57</v>
      </c>
      <c r="E184" s="156"/>
      <c r="F184" s="156"/>
      <c r="G184" s="54" t="s">
        <v>19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10"/>
      <c r="Y184" s="10"/>
      <c r="Z184" s="10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</row>
    <row r="185" spans="1:42" s="62" customFormat="1" ht="16.5" customHeight="1">
      <c r="A185" s="156">
        <v>87</v>
      </c>
      <c r="B185" s="175" t="s">
        <v>325</v>
      </c>
      <c r="C185" s="159"/>
      <c r="D185" s="162"/>
      <c r="E185" s="156">
        <v>87</v>
      </c>
      <c r="F185" s="156" t="s">
        <v>40</v>
      </c>
      <c r="G185" s="126" t="s">
        <v>18</v>
      </c>
      <c r="H185" s="143">
        <v>46077</v>
      </c>
      <c r="I185" s="143">
        <f>30+H185</f>
        <v>46107</v>
      </c>
      <c r="J185" s="143">
        <f>4+I185</f>
        <v>46111</v>
      </c>
      <c r="K185" s="143">
        <f>30+J185</f>
        <v>46141</v>
      </c>
      <c r="L185" s="143">
        <f>15+K185</f>
        <v>46156</v>
      </c>
      <c r="M185" s="143">
        <f>L185+12</f>
        <v>46168</v>
      </c>
      <c r="N185" s="143">
        <f>M185+15</f>
        <v>46183</v>
      </c>
      <c r="O185" s="143">
        <f>N185+7</f>
        <v>46190</v>
      </c>
      <c r="P185" s="143">
        <f>O185+13</f>
        <v>46203</v>
      </c>
      <c r="Q185" s="153"/>
      <c r="R185" s="143">
        <f>P185+7</f>
        <v>46210</v>
      </c>
      <c r="S185" s="143">
        <f>R185+10</f>
        <v>46220</v>
      </c>
      <c r="T185" s="143">
        <f>S185+4</f>
        <v>46224</v>
      </c>
      <c r="U185" s="143">
        <f>T185+3</f>
        <v>46227</v>
      </c>
      <c r="V185" s="129">
        <v>46231</v>
      </c>
      <c r="W185" s="129">
        <v>46237</v>
      </c>
      <c r="X185" s="10"/>
      <c r="Y185" s="10"/>
      <c r="Z185" s="10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</row>
    <row r="186" spans="1:42" s="62" customFormat="1" ht="16.5" customHeight="1">
      <c r="A186" s="156"/>
      <c r="B186" s="175"/>
      <c r="C186" s="159"/>
      <c r="D186" s="162"/>
      <c r="E186" s="156"/>
      <c r="F186" s="156"/>
      <c r="G186" s="54" t="s">
        <v>19</v>
      </c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10"/>
      <c r="Y186" s="10"/>
      <c r="Z186" s="10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</row>
    <row r="187" spans="1:42" s="62" customFormat="1" ht="16.5" customHeight="1">
      <c r="A187" s="156">
        <v>88</v>
      </c>
      <c r="B187" s="175" t="s">
        <v>326</v>
      </c>
      <c r="C187" s="159"/>
      <c r="D187" s="162"/>
      <c r="E187" s="156">
        <v>88</v>
      </c>
      <c r="F187" s="156" t="s">
        <v>40</v>
      </c>
      <c r="G187" s="55" t="s">
        <v>18</v>
      </c>
      <c r="H187" s="152">
        <v>46077</v>
      </c>
      <c r="I187" s="152">
        <f>30+H187</f>
        <v>46107</v>
      </c>
      <c r="J187" s="152">
        <f>4+I187</f>
        <v>46111</v>
      </c>
      <c r="K187" s="152">
        <f>30+J187</f>
        <v>46141</v>
      </c>
      <c r="L187" s="152">
        <f>15+K187</f>
        <v>46156</v>
      </c>
      <c r="M187" s="152">
        <f>L187+12</f>
        <v>46168</v>
      </c>
      <c r="N187" s="152">
        <f>M187+15</f>
        <v>46183</v>
      </c>
      <c r="O187" s="152">
        <f>N187+7</f>
        <v>46190</v>
      </c>
      <c r="P187" s="152">
        <f>O187+13</f>
        <v>46203</v>
      </c>
      <c r="Q187" s="153"/>
      <c r="R187" s="152">
        <f>P187+7</f>
        <v>46210</v>
      </c>
      <c r="S187" s="152">
        <f>R187+10</f>
        <v>46220</v>
      </c>
      <c r="T187" s="152">
        <f>S187+4</f>
        <v>46224</v>
      </c>
      <c r="U187" s="152">
        <f>T187+3</f>
        <v>46227</v>
      </c>
      <c r="V187" s="78">
        <v>46231</v>
      </c>
      <c r="W187" s="78">
        <v>46237</v>
      </c>
      <c r="X187" s="10"/>
      <c r="Y187" s="10"/>
      <c r="Z187" s="10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</row>
    <row r="188" spans="1:42" s="62" customFormat="1" ht="16.5" customHeight="1">
      <c r="A188" s="156"/>
      <c r="B188" s="175"/>
      <c r="C188" s="159"/>
      <c r="D188" s="162"/>
      <c r="E188" s="156"/>
      <c r="F188" s="156"/>
      <c r="G188" s="54" t="s">
        <v>19</v>
      </c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10"/>
      <c r="Y188" s="10"/>
      <c r="Z188" s="10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</row>
    <row r="189" spans="1:42" s="62" customFormat="1" ht="16.5" customHeight="1">
      <c r="A189" s="156">
        <v>89</v>
      </c>
      <c r="B189" s="175" t="s">
        <v>327</v>
      </c>
      <c r="C189" s="159"/>
      <c r="D189" s="162"/>
      <c r="E189" s="156">
        <v>89</v>
      </c>
      <c r="F189" s="156" t="s">
        <v>40</v>
      </c>
      <c r="G189" s="55" t="s">
        <v>18</v>
      </c>
      <c r="H189" s="152">
        <v>46077</v>
      </c>
      <c r="I189" s="152">
        <f>30+H189</f>
        <v>46107</v>
      </c>
      <c r="J189" s="152">
        <f>4+I189</f>
        <v>46111</v>
      </c>
      <c r="K189" s="152">
        <f>30+J189</f>
        <v>46141</v>
      </c>
      <c r="L189" s="152">
        <f>15+K189</f>
        <v>46156</v>
      </c>
      <c r="M189" s="152">
        <f>L189+12</f>
        <v>46168</v>
      </c>
      <c r="N189" s="152">
        <f>M189+15</f>
        <v>46183</v>
      </c>
      <c r="O189" s="152">
        <f>N189+7</f>
        <v>46190</v>
      </c>
      <c r="P189" s="152">
        <f>O189+13</f>
        <v>46203</v>
      </c>
      <c r="Q189" s="153"/>
      <c r="R189" s="152">
        <f>P189+7</f>
        <v>46210</v>
      </c>
      <c r="S189" s="152">
        <f>R189+10</f>
        <v>46220</v>
      </c>
      <c r="T189" s="152">
        <f>S189+4</f>
        <v>46224</v>
      </c>
      <c r="U189" s="152">
        <f>T189+3</f>
        <v>46227</v>
      </c>
      <c r="V189" s="78">
        <v>46231</v>
      </c>
      <c r="W189" s="78">
        <v>46237</v>
      </c>
      <c r="X189" s="10"/>
      <c r="Y189" s="10"/>
      <c r="Z189" s="10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</row>
    <row r="190" spans="1:42" s="62" customFormat="1" ht="16.5" customHeight="1">
      <c r="A190" s="156"/>
      <c r="B190" s="175"/>
      <c r="C190" s="159"/>
      <c r="D190" s="162"/>
      <c r="E190" s="156"/>
      <c r="F190" s="156"/>
      <c r="G190" s="54" t="s">
        <v>19</v>
      </c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10"/>
      <c r="Y190" s="10"/>
      <c r="Z190" s="10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</row>
    <row r="191" spans="1:42" s="62" customFormat="1" ht="16.5" customHeight="1">
      <c r="A191" s="156">
        <v>90</v>
      </c>
      <c r="B191" s="175" t="s">
        <v>328</v>
      </c>
      <c r="C191" s="159"/>
      <c r="D191" s="162"/>
      <c r="E191" s="156">
        <v>90</v>
      </c>
      <c r="F191" s="156" t="s">
        <v>40</v>
      </c>
      <c r="G191" s="55" t="s">
        <v>18</v>
      </c>
      <c r="H191" s="152">
        <v>46077</v>
      </c>
      <c r="I191" s="152">
        <f>30+H191</f>
        <v>46107</v>
      </c>
      <c r="J191" s="152">
        <f>4+I191</f>
        <v>46111</v>
      </c>
      <c r="K191" s="152">
        <f>30+J191</f>
        <v>46141</v>
      </c>
      <c r="L191" s="152">
        <f>15+K191</f>
        <v>46156</v>
      </c>
      <c r="M191" s="152">
        <f>L191+12</f>
        <v>46168</v>
      </c>
      <c r="N191" s="152">
        <f>M191+15</f>
        <v>46183</v>
      </c>
      <c r="O191" s="152">
        <f>N191+7</f>
        <v>46190</v>
      </c>
      <c r="P191" s="152">
        <f>O191+13</f>
        <v>46203</v>
      </c>
      <c r="Q191" s="153"/>
      <c r="R191" s="152">
        <f>P191+7</f>
        <v>46210</v>
      </c>
      <c r="S191" s="152">
        <f>R191+10</f>
        <v>46220</v>
      </c>
      <c r="T191" s="152">
        <f>S191+4</f>
        <v>46224</v>
      </c>
      <c r="U191" s="152">
        <f>T191+3</f>
        <v>46227</v>
      </c>
      <c r="V191" s="78">
        <v>46231</v>
      </c>
      <c r="W191" s="78">
        <v>46237</v>
      </c>
      <c r="X191" s="10"/>
      <c r="Y191" s="10"/>
      <c r="Z191" s="10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</row>
    <row r="192" spans="1:42" s="62" customFormat="1" ht="16.5" customHeight="1">
      <c r="A192" s="156"/>
      <c r="B192" s="175"/>
      <c r="C192" s="159"/>
      <c r="D192" s="162"/>
      <c r="E192" s="156"/>
      <c r="F192" s="156"/>
      <c r="G192" s="54" t="s">
        <v>19</v>
      </c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10"/>
      <c r="Y192" s="10"/>
      <c r="Z192" s="10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</row>
    <row r="193" spans="1:42" s="62" customFormat="1" ht="16.5" customHeight="1">
      <c r="A193" s="156">
        <v>91</v>
      </c>
      <c r="B193" s="175" t="s">
        <v>329</v>
      </c>
      <c r="C193" s="159"/>
      <c r="D193" s="162"/>
      <c r="E193" s="156">
        <v>91</v>
      </c>
      <c r="F193" s="156" t="s">
        <v>40</v>
      </c>
      <c r="G193" s="55" t="s">
        <v>18</v>
      </c>
      <c r="H193" s="152">
        <v>46077</v>
      </c>
      <c r="I193" s="152">
        <f>30+H193</f>
        <v>46107</v>
      </c>
      <c r="J193" s="152">
        <f>4+I193</f>
        <v>46111</v>
      </c>
      <c r="K193" s="152">
        <f>30+J193</f>
        <v>46141</v>
      </c>
      <c r="L193" s="152">
        <f>15+K193</f>
        <v>46156</v>
      </c>
      <c r="M193" s="152">
        <f>L193+12</f>
        <v>46168</v>
      </c>
      <c r="N193" s="152">
        <f>M193+15</f>
        <v>46183</v>
      </c>
      <c r="O193" s="152">
        <f>N193+7</f>
        <v>46190</v>
      </c>
      <c r="P193" s="152">
        <f>O193+13</f>
        <v>46203</v>
      </c>
      <c r="Q193" s="153"/>
      <c r="R193" s="152">
        <f>P193+7</f>
        <v>46210</v>
      </c>
      <c r="S193" s="152">
        <f>R193+10</f>
        <v>46220</v>
      </c>
      <c r="T193" s="152">
        <f>S193+4</f>
        <v>46224</v>
      </c>
      <c r="U193" s="152">
        <f>T193+3</f>
        <v>46227</v>
      </c>
      <c r="V193" s="78">
        <v>46231</v>
      </c>
      <c r="W193" s="78">
        <v>46237</v>
      </c>
      <c r="X193" s="10"/>
      <c r="Y193" s="10"/>
      <c r="Z193" s="10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</row>
    <row r="194" spans="1:42" s="62" customFormat="1" ht="16.5" customHeight="1">
      <c r="A194" s="156"/>
      <c r="B194" s="175"/>
      <c r="C194" s="159"/>
      <c r="D194" s="162"/>
      <c r="E194" s="156"/>
      <c r="F194" s="156"/>
      <c r="G194" s="54" t="s">
        <v>19</v>
      </c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10"/>
      <c r="Y194" s="10"/>
      <c r="Z194" s="10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</row>
    <row r="195" spans="1:42" s="62" customFormat="1" ht="16.5" customHeight="1">
      <c r="A195" s="156">
        <v>92</v>
      </c>
      <c r="B195" s="175" t="s">
        <v>330</v>
      </c>
      <c r="C195" s="159"/>
      <c r="D195" s="162"/>
      <c r="E195" s="156">
        <v>92</v>
      </c>
      <c r="F195" s="156" t="s">
        <v>40</v>
      </c>
      <c r="G195" s="55" t="s">
        <v>18</v>
      </c>
      <c r="H195" s="152">
        <v>46077</v>
      </c>
      <c r="I195" s="152">
        <f>30+H195</f>
        <v>46107</v>
      </c>
      <c r="J195" s="152">
        <f>4+I195</f>
        <v>46111</v>
      </c>
      <c r="K195" s="152">
        <f>30+J195</f>
        <v>46141</v>
      </c>
      <c r="L195" s="152">
        <f>15+K195</f>
        <v>46156</v>
      </c>
      <c r="M195" s="152">
        <f>L195+12</f>
        <v>46168</v>
      </c>
      <c r="N195" s="152">
        <f>M195+15</f>
        <v>46183</v>
      </c>
      <c r="O195" s="152">
        <f>N195+7</f>
        <v>46190</v>
      </c>
      <c r="P195" s="152">
        <f>O195+13</f>
        <v>46203</v>
      </c>
      <c r="Q195" s="153"/>
      <c r="R195" s="152">
        <f>P195+7</f>
        <v>46210</v>
      </c>
      <c r="S195" s="152">
        <f>R195+10</f>
        <v>46220</v>
      </c>
      <c r="T195" s="152">
        <f>S195+4</f>
        <v>46224</v>
      </c>
      <c r="U195" s="152">
        <f>T195+3</f>
        <v>46227</v>
      </c>
      <c r="V195" s="78">
        <v>46231</v>
      </c>
      <c r="W195" s="78">
        <v>46237</v>
      </c>
      <c r="X195" s="10"/>
      <c r="Y195" s="10"/>
      <c r="Z195" s="10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</row>
    <row r="196" spans="1:42" s="62" customFormat="1" ht="16.5" customHeight="1">
      <c r="A196" s="156"/>
      <c r="B196" s="175"/>
      <c r="C196" s="159"/>
      <c r="D196" s="162"/>
      <c r="E196" s="156"/>
      <c r="F196" s="156"/>
      <c r="G196" s="54" t="s">
        <v>19</v>
      </c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10"/>
      <c r="Y196" s="10"/>
      <c r="Z196" s="10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</row>
    <row r="197" spans="1:42" s="62" customFormat="1" ht="18" customHeight="1">
      <c r="A197" s="156">
        <v>93</v>
      </c>
      <c r="B197" s="175" t="s">
        <v>331</v>
      </c>
      <c r="C197" s="159"/>
      <c r="D197" s="162"/>
      <c r="E197" s="156">
        <v>93</v>
      </c>
      <c r="F197" s="156" t="s">
        <v>40</v>
      </c>
      <c r="G197" s="55" t="s">
        <v>18</v>
      </c>
      <c r="H197" s="152">
        <v>46077</v>
      </c>
      <c r="I197" s="152">
        <f>30+H197</f>
        <v>46107</v>
      </c>
      <c r="J197" s="152">
        <f>4+I197</f>
        <v>46111</v>
      </c>
      <c r="K197" s="152">
        <f>30+J197</f>
        <v>46141</v>
      </c>
      <c r="L197" s="152">
        <f>15+K197</f>
        <v>46156</v>
      </c>
      <c r="M197" s="152">
        <f>L197+12</f>
        <v>46168</v>
      </c>
      <c r="N197" s="152">
        <f>M197+15</f>
        <v>46183</v>
      </c>
      <c r="O197" s="152">
        <f>N197+7</f>
        <v>46190</v>
      </c>
      <c r="P197" s="152">
        <f>O197+13</f>
        <v>46203</v>
      </c>
      <c r="Q197" s="153"/>
      <c r="R197" s="152">
        <f>P197+7</f>
        <v>46210</v>
      </c>
      <c r="S197" s="152">
        <f>R197+10</f>
        <v>46220</v>
      </c>
      <c r="T197" s="152">
        <f>S197+4</f>
        <v>46224</v>
      </c>
      <c r="U197" s="152">
        <f>T197+3</f>
        <v>46227</v>
      </c>
      <c r="V197" s="78">
        <v>46231</v>
      </c>
      <c r="W197" s="78">
        <v>46237</v>
      </c>
      <c r="X197" s="10"/>
      <c r="Y197" s="10"/>
      <c r="Z197" s="10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</row>
    <row r="198" spans="1:42" s="62" customFormat="1" ht="18" customHeight="1">
      <c r="A198" s="156"/>
      <c r="B198" s="175"/>
      <c r="C198" s="159"/>
      <c r="D198" s="162"/>
      <c r="E198" s="156"/>
      <c r="F198" s="156"/>
      <c r="G198" s="54" t="s">
        <v>19</v>
      </c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10"/>
      <c r="Y198" s="10"/>
      <c r="Z198" s="10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</row>
    <row r="199" spans="1:42" s="62" customFormat="1" ht="18" customHeight="1">
      <c r="A199" s="156">
        <v>94</v>
      </c>
      <c r="B199" s="175" t="s">
        <v>332</v>
      </c>
      <c r="C199" s="159"/>
      <c r="D199" s="162"/>
      <c r="E199" s="156">
        <v>94</v>
      </c>
      <c r="F199" s="156" t="s">
        <v>40</v>
      </c>
      <c r="G199" s="126" t="s">
        <v>18</v>
      </c>
      <c r="H199" s="143">
        <v>46077</v>
      </c>
      <c r="I199" s="143">
        <f>30+H199</f>
        <v>46107</v>
      </c>
      <c r="J199" s="143">
        <f>4+I199</f>
        <v>46111</v>
      </c>
      <c r="K199" s="143">
        <f>30+J199</f>
        <v>46141</v>
      </c>
      <c r="L199" s="143">
        <f>15+K199</f>
        <v>46156</v>
      </c>
      <c r="M199" s="143">
        <f>L199+12</f>
        <v>46168</v>
      </c>
      <c r="N199" s="143">
        <f>M199+15</f>
        <v>46183</v>
      </c>
      <c r="O199" s="143">
        <f>N199+7</f>
        <v>46190</v>
      </c>
      <c r="P199" s="143">
        <f>O199+13</f>
        <v>46203</v>
      </c>
      <c r="Q199" s="153"/>
      <c r="R199" s="143">
        <f>P199+7</f>
        <v>46210</v>
      </c>
      <c r="S199" s="143">
        <f>R199+10</f>
        <v>46220</v>
      </c>
      <c r="T199" s="143">
        <f>S199+4</f>
        <v>46224</v>
      </c>
      <c r="U199" s="143">
        <f>T199+3</f>
        <v>46227</v>
      </c>
      <c r="V199" s="129">
        <v>46231</v>
      </c>
      <c r="W199" s="129">
        <v>46237</v>
      </c>
      <c r="X199" s="10"/>
      <c r="Y199" s="10"/>
      <c r="Z199" s="10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</row>
    <row r="200" spans="1:42" s="62" customFormat="1" ht="18" customHeight="1">
      <c r="A200" s="156"/>
      <c r="B200" s="175"/>
      <c r="C200" s="160"/>
      <c r="D200" s="163"/>
      <c r="E200" s="156"/>
      <c r="F200" s="156"/>
      <c r="G200" s="54" t="s">
        <v>19</v>
      </c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10"/>
      <c r="Y200" s="10"/>
      <c r="Z200" s="10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</row>
    <row r="201" spans="1:42" s="62" customFormat="1" ht="18" customHeight="1">
      <c r="A201" s="156">
        <v>95</v>
      </c>
      <c r="B201" s="176" t="s">
        <v>295</v>
      </c>
      <c r="C201" s="158" t="s">
        <v>119</v>
      </c>
      <c r="D201" s="161" t="s">
        <v>59</v>
      </c>
      <c r="E201" s="156">
        <v>95</v>
      </c>
      <c r="F201" s="156" t="s">
        <v>40</v>
      </c>
      <c r="G201" s="55" t="s">
        <v>18</v>
      </c>
      <c r="H201" s="152">
        <v>46077</v>
      </c>
      <c r="I201" s="152">
        <f>30+H201</f>
        <v>46107</v>
      </c>
      <c r="J201" s="152">
        <f>4+I201</f>
        <v>46111</v>
      </c>
      <c r="K201" s="152">
        <f>30+J201</f>
        <v>46141</v>
      </c>
      <c r="L201" s="152">
        <f>15+K201</f>
        <v>46156</v>
      </c>
      <c r="M201" s="152">
        <f>L201+12</f>
        <v>46168</v>
      </c>
      <c r="N201" s="152">
        <f>M201+15</f>
        <v>46183</v>
      </c>
      <c r="O201" s="152">
        <f>N201+7</f>
        <v>46190</v>
      </c>
      <c r="P201" s="152">
        <f>O201+13</f>
        <v>46203</v>
      </c>
      <c r="Q201" s="153"/>
      <c r="R201" s="152">
        <f>P201+7</f>
        <v>46210</v>
      </c>
      <c r="S201" s="152">
        <f>R201+10</f>
        <v>46220</v>
      </c>
      <c r="T201" s="152">
        <f>S201+4</f>
        <v>46224</v>
      </c>
      <c r="U201" s="152">
        <f>T201+3</f>
        <v>46227</v>
      </c>
      <c r="V201" s="78">
        <v>46231</v>
      </c>
      <c r="W201" s="78">
        <v>46237</v>
      </c>
      <c r="X201" s="10"/>
      <c r="Y201" s="10"/>
      <c r="Z201" s="10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</row>
    <row r="202" spans="1:42" s="62" customFormat="1" ht="19.5" customHeight="1">
      <c r="A202" s="156"/>
      <c r="B202" s="176"/>
      <c r="C202" s="159"/>
      <c r="D202" s="163"/>
      <c r="E202" s="156"/>
      <c r="F202" s="156"/>
      <c r="G202" s="54" t="s">
        <v>19</v>
      </c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10"/>
      <c r="Y202" s="10"/>
      <c r="Z202" s="10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</row>
    <row r="203" spans="1:42" s="62" customFormat="1" ht="19.5" customHeight="1">
      <c r="A203" s="156">
        <v>96</v>
      </c>
      <c r="B203" s="172" t="s">
        <v>333</v>
      </c>
      <c r="C203" s="159"/>
      <c r="D203" s="161" t="s">
        <v>57</v>
      </c>
      <c r="E203" s="156">
        <v>96</v>
      </c>
      <c r="F203" s="156" t="s">
        <v>40</v>
      </c>
      <c r="G203" s="55" t="s">
        <v>18</v>
      </c>
      <c r="H203" s="152">
        <v>46077</v>
      </c>
      <c r="I203" s="152">
        <f>30+H203</f>
        <v>46107</v>
      </c>
      <c r="J203" s="152">
        <f>4+I203</f>
        <v>46111</v>
      </c>
      <c r="K203" s="152">
        <f>30+J203</f>
        <v>46141</v>
      </c>
      <c r="L203" s="152">
        <f>15+K203</f>
        <v>46156</v>
      </c>
      <c r="M203" s="152">
        <f>L203+12</f>
        <v>46168</v>
      </c>
      <c r="N203" s="152">
        <f>M203+15</f>
        <v>46183</v>
      </c>
      <c r="O203" s="152">
        <f>N203+7</f>
        <v>46190</v>
      </c>
      <c r="P203" s="152">
        <f>O203+13</f>
        <v>46203</v>
      </c>
      <c r="Q203" s="153"/>
      <c r="R203" s="152">
        <f>P203+7</f>
        <v>46210</v>
      </c>
      <c r="S203" s="152">
        <f>R203+10</f>
        <v>46220</v>
      </c>
      <c r="T203" s="152">
        <f>S203+4</f>
        <v>46224</v>
      </c>
      <c r="U203" s="152">
        <f>T203+3</f>
        <v>46227</v>
      </c>
      <c r="V203" s="78">
        <v>46231</v>
      </c>
      <c r="W203" s="78">
        <v>46237</v>
      </c>
      <c r="X203" s="10"/>
      <c r="Y203" s="10"/>
      <c r="Z203" s="10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</row>
    <row r="204" spans="1:42" s="62" customFormat="1" ht="19.5" customHeight="1">
      <c r="A204" s="156"/>
      <c r="B204" s="172"/>
      <c r="C204" s="159"/>
      <c r="D204" s="162"/>
      <c r="E204" s="156"/>
      <c r="F204" s="156"/>
      <c r="G204" s="54" t="s">
        <v>19</v>
      </c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10"/>
      <c r="Y204" s="10"/>
      <c r="Z204" s="10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</row>
    <row r="205" spans="1:42" s="62" customFormat="1" ht="20.25" customHeight="1">
      <c r="A205" s="156">
        <v>97</v>
      </c>
      <c r="B205" s="176" t="s">
        <v>296</v>
      </c>
      <c r="C205" s="159"/>
      <c r="D205" s="162"/>
      <c r="E205" s="156">
        <v>97</v>
      </c>
      <c r="F205" s="156" t="s">
        <v>40</v>
      </c>
      <c r="G205" s="55" t="s">
        <v>18</v>
      </c>
      <c r="H205" s="152">
        <v>46077</v>
      </c>
      <c r="I205" s="152">
        <f>30+H205</f>
        <v>46107</v>
      </c>
      <c r="J205" s="152">
        <f>4+I205</f>
        <v>46111</v>
      </c>
      <c r="K205" s="152">
        <f>30+J205</f>
        <v>46141</v>
      </c>
      <c r="L205" s="152">
        <f>15+K205</f>
        <v>46156</v>
      </c>
      <c r="M205" s="152">
        <f>L205+12</f>
        <v>46168</v>
      </c>
      <c r="N205" s="152">
        <f>M205+15</f>
        <v>46183</v>
      </c>
      <c r="O205" s="152">
        <f>N205+7</f>
        <v>46190</v>
      </c>
      <c r="P205" s="152">
        <f>O205+13</f>
        <v>46203</v>
      </c>
      <c r="Q205" s="153"/>
      <c r="R205" s="152">
        <f>P205+7</f>
        <v>46210</v>
      </c>
      <c r="S205" s="152">
        <f>R205+10</f>
        <v>46220</v>
      </c>
      <c r="T205" s="152">
        <f>S205+4</f>
        <v>46224</v>
      </c>
      <c r="U205" s="152">
        <f>T205+3</f>
        <v>46227</v>
      </c>
      <c r="V205" s="78">
        <v>46231</v>
      </c>
      <c r="W205" s="78">
        <v>46237</v>
      </c>
      <c r="X205" s="10"/>
      <c r="Y205" s="10"/>
      <c r="Z205" s="10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</row>
    <row r="206" spans="1:42" s="62" customFormat="1" ht="17.25" customHeight="1">
      <c r="A206" s="156"/>
      <c r="B206" s="176"/>
      <c r="C206" s="159"/>
      <c r="D206" s="162"/>
      <c r="E206" s="156"/>
      <c r="F206" s="156"/>
      <c r="G206" s="54" t="s">
        <v>19</v>
      </c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10"/>
      <c r="Y206" s="10"/>
      <c r="Z206" s="10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</row>
    <row r="207" spans="1:42" s="62" customFormat="1" ht="17.25" customHeight="1">
      <c r="A207" s="156">
        <v>98</v>
      </c>
      <c r="B207" s="176" t="s">
        <v>113</v>
      </c>
      <c r="C207" s="159"/>
      <c r="D207" s="162"/>
      <c r="E207" s="156">
        <v>98</v>
      </c>
      <c r="F207" s="156" t="s">
        <v>40</v>
      </c>
      <c r="G207" s="126" t="s">
        <v>18</v>
      </c>
      <c r="H207" s="143">
        <v>46086</v>
      </c>
      <c r="I207" s="143">
        <f>32+H207</f>
        <v>46118</v>
      </c>
      <c r="J207" s="143">
        <f>3+I207</f>
        <v>46121</v>
      </c>
      <c r="K207" s="143">
        <f>32+J207</f>
        <v>46153</v>
      </c>
      <c r="L207" s="143">
        <f>15+K207</f>
        <v>46168</v>
      </c>
      <c r="M207" s="143">
        <f>L207+13</f>
        <v>46181</v>
      </c>
      <c r="N207" s="143">
        <f>M207+15</f>
        <v>46196</v>
      </c>
      <c r="O207" s="143">
        <f>N207+7</f>
        <v>46203</v>
      </c>
      <c r="P207" s="143">
        <f>O207+13</f>
        <v>46216</v>
      </c>
      <c r="Q207" s="153"/>
      <c r="R207" s="143">
        <f>P207+7</f>
        <v>46223</v>
      </c>
      <c r="S207" s="143">
        <f>R207+10</f>
        <v>46233</v>
      </c>
      <c r="T207" s="143">
        <f>S207+4</f>
        <v>46237</v>
      </c>
      <c r="U207" s="143">
        <f>T207+3</f>
        <v>46240</v>
      </c>
      <c r="V207" s="129">
        <v>46244</v>
      </c>
      <c r="W207" s="129">
        <v>46251</v>
      </c>
      <c r="X207" s="10"/>
      <c r="Y207" s="10"/>
      <c r="Z207" s="10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</row>
    <row r="208" spans="1:42" s="62" customFormat="1" ht="15.75" customHeight="1">
      <c r="A208" s="156"/>
      <c r="B208" s="176"/>
      <c r="C208" s="159"/>
      <c r="D208" s="162"/>
      <c r="E208" s="156"/>
      <c r="F208" s="156"/>
      <c r="G208" s="54" t="s">
        <v>19</v>
      </c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10"/>
      <c r="Y208" s="10"/>
      <c r="Z208" s="10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</row>
    <row r="209" spans="1:42" s="62" customFormat="1" ht="15.75" customHeight="1">
      <c r="A209" s="156">
        <v>99</v>
      </c>
      <c r="B209" s="175" t="s">
        <v>334</v>
      </c>
      <c r="C209" s="159"/>
      <c r="D209" s="162"/>
      <c r="E209" s="156">
        <v>99</v>
      </c>
      <c r="F209" s="156" t="s">
        <v>40</v>
      </c>
      <c r="G209" s="126" t="s">
        <v>18</v>
      </c>
      <c r="H209" s="143">
        <v>46086</v>
      </c>
      <c r="I209" s="143">
        <f>32+H209</f>
        <v>46118</v>
      </c>
      <c r="J209" s="143">
        <f>3+I209</f>
        <v>46121</v>
      </c>
      <c r="K209" s="143">
        <f>32+J209</f>
        <v>46153</v>
      </c>
      <c r="L209" s="143">
        <f>15+K209</f>
        <v>46168</v>
      </c>
      <c r="M209" s="143">
        <f>L209+13</f>
        <v>46181</v>
      </c>
      <c r="N209" s="143">
        <f>M209+15</f>
        <v>46196</v>
      </c>
      <c r="O209" s="143">
        <f>N209+7</f>
        <v>46203</v>
      </c>
      <c r="P209" s="143">
        <f>O209+13</f>
        <v>46216</v>
      </c>
      <c r="Q209" s="153"/>
      <c r="R209" s="143">
        <f>P209+7</f>
        <v>46223</v>
      </c>
      <c r="S209" s="143">
        <f>R209+10</f>
        <v>46233</v>
      </c>
      <c r="T209" s="143">
        <f>S209+4</f>
        <v>46237</v>
      </c>
      <c r="U209" s="143">
        <f>T209+3</f>
        <v>46240</v>
      </c>
      <c r="V209" s="129">
        <v>46244</v>
      </c>
      <c r="W209" s="129">
        <v>46251</v>
      </c>
      <c r="X209" s="10"/>
      <c r="Y209" s="10"/>
      <c r="Z209" s="10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</row>
    <row r="210" spans="1:42" s="62" customFormat="1" ht="15.75" customHeight="1">
      <c r="A210" s="156"/>
      <c r="B210" s="175"/>
      <c r="C210" s="159"/>
      <c r="D210" s="162"/>
      <c r="E210" s="156"/>
      <c r="F210" s="156"/>
      <c r="G210" s="54" t="s">
        <v>19</v>
      </c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10"/>
      <c r="Y210" s="10"/>
      <c r="Z210" s="10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</row>
    <row r="211" spans="1:42" s="62" customFormat="1" ht="15.75" customHeight="1">
      <c r="A211" s="156">
        <v>100</v>
      </c>
      <c r="B211" s="175" t="s">
        <v>335</v>
      </c>
      <c r="C211" s="159"/>
      <c r="D211" s="162"/>
      <c r="E211" s="156">
        <v>100</v>
      </c>
      <c r="F211" s="156" t="s">
        <v>40</v>
      </c>
      <c r="G211" s="126" t="s">
        <v>18</v>
      </c>
      <c r="H211" s="143">
        <v>46086</v>
      </c>
      <c r="I211" s="143">
        <f>32+H211</f>
        <v>46118</v>
      </c>
      <c r="J211" s="143">
        <f>3+I211</f>
        <v>46121</v>
      </c>
      <c r="K211" s="143">
        <f>32+J211</f>
        <v>46153</v>
      </c>
      <c r="L211" s="143">
        <f>15+K211</f>
        <v>46168</v>
      </c>
      <c r="M211" s="143">
        <f>L211+13</f>
        <v>46181</v>
      </c>
      <c r="N211" s="143">
        <f>M211+15</f>
        <v>46196</v>
      </c>
      <c r="O211" s="143">
        <f>N211+7</f>
        <v>46203</v>
      </c>
      <c r="P211" s="143">
        <f>O211+13</f>
        <v>46216</v>
      </c>
      <c r="Q211" s="153"/>
      <c r="R211" s="143">
        <f>P211+7</f>
        <v>46223</v>
      </c>
      <c r="S211" s="143">
        <f>R211+10</f>
        <v>46233</v>
      </c>
      <c r="T211" s="143">
        <f>S211+4</f>
        <v>46237</v>
      </c>
      <c r="U211" s="143">
        <f>T211+3</f>
        <v>46240</v>
      </c>
      <c r="V211" s="129">
        <v>46244</v>
      </c>
      <c r="W211" s="129">
        <v>46251</v>
      </c>
      <c r="X211" s="10"/>
      <c r="Y211" s="10"/>
      <c r="Z211" s="10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</row>
    <row r="212" spans="1:42" s="62" customFormat="1" ht="15.75" customHeight="1">
      <c r="A212" s="156"/>
      <c r="B212" s="175"/>
      <c r="C212" s="160"/>
      <c r="D212" s="162"/>
      <c r="E212" s="156"/>
      <c r="F212" s="156"/>
      <c r="G212" s="54" t="s">
        <v>19</v>
      </c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10"/>
      <c r="Y212" s="10"/>
      <c r="Z212" s="10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</row>
    <row r="213" spans="1:42" s="62" customFormat="1" ht="19.5" customHeight="1">
      <c r="A213" s="156">
        <v>101</v>
      </c>
      <c r="B213" s="176" t="s">
        <v>114</v>
      </c>
      <c r="C213" s="164" t="s">
        <v>119</v>
      </c>
      <c r="D213" s="162"/>
      <c r="E213" s="156">
        <v>101</v>
      </c>
      <c r="F213" s="156" t="s">
        <v>40</v>
      </c>
      <c r="G213" s="55" t="s">
        <v>18</v>
      </c>
      <c r="H213" s="152">
        <v>46086</v>
      </c>
      <c r="I213" s="152">
        <f>32+H213</f>
        <v>46118</v>
      </c>
      <c r="J213" s="152">
        <f>3+I213</f>
        <v>46121</v>
      </c>
      <c r="K213" s="152">
        <f>32+J213</f>
        <v>46153</v>
      </c>
      <c r="L213" s="143">
        <f>15+K213</f>
        <v>46168</v>
      </c>
      <c r="M213" s="143">
        <f>L213+13</f>
        <v>46181</v>
      </c>
      <c r="N213" s="152">
        <f>M213+15</f>
        <v>46196</v>
      </c>
      <c r="O213" s="152">
        <f>N213+7</f>
        <v>46203</v>
      </c>
      <c r="P213" s="152">
        <f>O213+13</f>
        <v>46216</v>
      </c>
      <c r="Q213" s="153"/>
      <c r="R213" s="152">
        <f>P213+7</f>
        <v>46223</v>
      </c>
      <c r="S213" s="152">
        <f>R213+10</f>
        <v>46233</v>
      </c>
      <c r="T213" s="152">
        <f>S213+4</f>
        <v>46237</v>
      </c>
      <c r="U213" s="152">
        <f>T213+3</f>
        <v>46240</v>
      </c>
      <c r="V213" s="129">
        <v>46244</v>
      </c>
      <c r="W213" s="129">
        <v>46251</v>
      </c>
      <c r="X213" s="10"/>
      <c r="Y213" s="10"/>
      <c r="Z213" s="10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</row>
    <row r="214" spans="1:42" s="62" customFormat="1" ht="15.75" customHeight="1">
      <c r="A214" s="156"/>
      <c r="B214" s="176"/>
      <c r="C214" s="165"/>
      <c r="D214" s="162"/>
      <c r="E214" s="156"/>
      <c r="F214" s="156"/>
      <c r="G214" s="54" t="s">
        <v>19</v>
      </c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10"/>
      <c r="Y214" s="10"/>
      <c r="Z214" s="10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</row>
    <row r="215" spans="1:42" s="62" customFormat="1" ht="19.5" customHeight="1">
      <c r="A215" s="156">
        <v>102</v>
      </c>
      <c r="B215" s="176" t="s">
        <v>197</v>
      </c>
      <c r="C215" s="165"/>
      <c r="D215" s="162"/>
      <c r="E215" s="156">
        <v>102</v>
      </c>
      <c r="F215" s="156" t="s">
        <v>40</v>
      </c>
      <c r="G215" s="55" t="s">
        <v>18</v>
      </c>
      <c r="H215" s="152">
        <v>46086</v>
      </c>
      <c r="I215" s="152">
        <f>32+H215</f>
        <v>46118</v>
      </c>
      <c r="J215" s="152">
        <f>3+I215</f>
        <v>46121</v>
      </c>
      <c r="K215" s="152">
        <f>32+J215</f>
        <v>46153</v>
      </c>
      <c r="L215" s="143">
        <f>15+K215</f>
        <v>46168</v>
      </c>
      <c r="M215" s="143">
        <f>L215+13</f>
        <v>46181</v>
      </c>
      <c r="N215" s="152">
        <f>M215+15</f>
        <v>46196</v>
      </c>
      <c r="O215" s="152">
        <f>N215+7</f>
        <v>46203</v>
      </c>
      <c r="P215" s="152">
        <f>O215+13</f>
        <v>46216</v>
      </c>
      <c r="Q215" s="153"/>
      <c r="R215" s="152">
        <f>P215+7</f>
        <v>46223</v>
      </c>
      <c r="S215" s="152">
        <f>R215+10</f>
        <v>46233</v>
      </c>
      <c r="T215" s="152">
        <f>S215+4</f>
        <v>46237</v>
      </c>
      <c r="U215" s="152">
        <f>T215+3</f>
        <v>46240</v>
      </c>
      <c r="V215" s="129">
        <v>46244</v>
      </c>
      <c r="W215" s="129">
        <v>46251</v>
      </c>
      <c r="X215" s="10"/>
      <c r="Y215" s="10"/>
      <c r="Z215" s="10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</row>
    <row r="216" spans="1:42" s="62" customFormat="1" ht="15.75" customHeight="1">
      <c r="A216" s="156"/>
      <c r="B216" s="176"/>
      <c r="C216" s="165"/>
      <c r="D216" s="162"/>
      <c r="E216" s="156"/>
      <c r="F216" s="156"/>
      <c r="G216" s="54" t="s">
        <v>19</v>
      </c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10"/>
      <c r="Y216" s="10"/>
      <c r="Z216" s="10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</row>
    <row r="217" spans="1:42" s="62" customFormat="1" ht="18.75" customHeight="1">
      <c r="A217" s="156">
        <v>103</v>
      </c>
      <c r="B217" s="176" t="s">
        <v>196</v>
      </c>
      <c r="C217" s="165"/>
      <c r="D217" s="162"/>
      <c r="E217" s="156">
        <v>103</v>
      </c>
      <c r="F217" s="156" t="s">
        <v>40</v>
      </c>
      <c r="G217" s="55" t="s">
        <v>18</v>
      </c>
      <c r="H217" s="152">
        <v>46086</v>
      </c>
      <c r="I217" s="152">
        <f>32+H217</f>
        <v>46118</v>
      </c>
      <c r="J217" s="152">
        <f>3+I217</f>
        <v>46121</v>
      </c>
      <c r="K217" s="152">
        <f>32+J217</f>
        <v>46153</v>
      </c>
      <c r="L217" s="143">
        <f>15+K217</f>
        <v>46168</v>
      </c>
      <c r="M217" s="143">
        <f>L217+13</f>
        <v>46181</v>
      </c>
      <c r="N217" s="152">
        <f>M217+15</f>
        <v>46196</v>
      </c>
      <c r="O217" s="152">
        <f>N217+7</f>
        <v>46203</v>
      </c>
      <c r="P217" s="152">
        <f>O217+13</f>
        <v>46216</v>
      </c>
      <c r="Q217" s="153"/>
      <c r="R217" s="152">
        <f>P217+7</f>
        <v>46223</v>
      </c>
      <c r="S217" s="152">
        <f>R217+10</f>
        <v>46233</v>
      </c>
      <c r="T217" s="152">
        <f>S217+4</f>
        <v>46237</v>
      </c>
      <c r="U217" s="152">
        <f>T217+3</f>
        <v>46240</v>
      </c>
      <c r="V217" s="129">
        <v>46244</v>
      </c>
      <c r="W217" s="129">
        <v>46251</v>
      </c>
      <c r="X217" s="10"/>
      <c r="Y217" s="10"/>
      <c r="Z217" s="10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</row>
    <row r="218" spans="1:42" s="62" customFormat="1" ht="15" customHeight="1">
      <c r="A218" s="156"/>
      <c r="B218" s="176"/>
      <c r="C218" s="165"/>
      <c r="D218" s="162"/>
      <c r="E218" s="156"/>
      <c r="F218" s="156"/>
      <c r="G218" s="54" t="s">
        <v>19</v>
      </c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10"/>
      <c r="Y218" s="10"/>
      <c r="Z218" s="10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</row>
    <row r="219" spans="1:42" s="62" customFormat="1" ht="19.5" customHeight="1">
      <c r="A219" s="156">
        <v>104</v>
      </c>
      <c r="B219" s="176" t="s">
        <v>114</v>
      </c>
      <c r="C219" s="165"/>
      <c r="D219" s="162"/>
      <c r="E219" s="156">
        <v>104</v>
      </c>
      <c r="F219" s="156" t="s">
        <v>40</v>
      </c>
      <c r="G219" s="55" t="s">
        <v>18</v>
      </c>
      <c r="H219" s="152">
        <v>46086</v>
      </c>
      <c r="I219" s="152">
        <f>32+H219</f>
        <v>46118</v>
      </c>
      <c r="J219" s="152">
        <f>3+I219</f>
        <v>46121</v>
      </c>
      <c r="K219" s="152">
        <f>32+J219</f>
        <v>46153</v>
      </c>
      <c r="L219" s="143">
        <f>15+K219</f>
        <v>46168</v>
      </c>
      <c r="M219" s="143">
        <f>L219+13</f>
        <v>46181</v>
      </c>
      <c r="N219" s="152">
        <f>M219+15</f>
        <v>46196</v>
      </c>
      <c r="O219" s="152">
        <f>N219+7</f>
        <v>46203</v>
      </c>
      <c r="P219" s="152">
        <f>O219+13</f>
        <v>46216</v>
      </c>
      <c r="Q219" s="153"/>
      <c r="R219" s="152">
        <f>P219+7</f>
        <v>46223</v>
      </c>
      <c r="S219" s="152">
        <f>R219+10</f>
        <v>46233</v>
      </c>
      <c r="T219" s="152">
        <f>S219+4</f>
        <v>46237</v>
      </c>
      <c r="U219" s="152">
        <f>T219+3</f>
        <v>46240</v>
      </c>
      <c r="V219" s="129">
        <v>46244</v>
      </c>
      <c r="W219" s="129">
        <v>46251</v>
      </c>
      <c r="X219" s="10"/>
      <c r="Y219" s="10"/>
      <c r="Z219" s="10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</row>
    <row r="220" spans="1:42" s="62" customFormat="1" ht="14.25" customHeight="1">
      <c r="A220" s="156"/>
      <c r="B220" s="176"/>
      <c r="C220" s="165"/>
      <c r="D220" s="162"/>
      <c r="E220" s="156"/>
      <c r="F220" s="156"/>
      <c r="G220" s="54" t="s">
        <v>19</v>
      </c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10"/>
      <c r="Y220" s="10"/>
      <c r="Z220" s="10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</row>
    <row r="221" spans="1:42" s="62" customFormat="1" ht="17.25" customHeight="1">
      <c r="A221" s="156">
        <v>105</v>
      </c>
      <c r="B221" s="176" t="s">
        <v>195</v>
      </c>
      <c r="C221" s="165"/>
      <c r="D221" s="162"/>
      <c r="E221" s="156">
        <v>105</v>
      </c>
      <c r="F221" s="156" t="s">
        <v>40</v>
      </c>
      <c r="G221" s="55" t="s">
        <v>18</v>
      </c>
      <c r="H221" s="152">
        <v>46086</v>
      </c>
      <c r="I221" s="152">
        <f>32+H221</f>
        <v>46118</v>
      </c>
      <c r="J221" s="152">
        <f>3+I221</f>
        <v>46121</v>
      </c>
      <c r="K221" s="152">
        <f>32+J221</f>
        <v>46153</v>
      </c>
      <c r="L221" s="143">
        <f>15+K221</f>
        <v>46168</v>
      </c>
      <c r="M221" s="143">
        <f>L221+13</f>
        <v>46181</v>
      </c>
      <c r="N221" s="152">
        <f>M221+15</f>
        <v>46196</v>
      </c>
      <c r="O221" s="152">
        <f>N221+7</f>
        <v>46203</v>
      </c>
      <c r="P221" s="152">
        <f>O221+13</f>
        <v>46216</v>
      </c>
      <c r="Q221" s="153"/>
      <c r="R221" s="152">
        <f>P221+7</f>
        <v>46223</v>
      </c>
      <c r="S221" s="152">
        <f>R221+10</f>
        <v>46233</v>
      </c>
      <c r="T221" s="152">
        <f>S221+4</f>
        <v>46237</v>
      </c>
      <c r="U221" s="152">
        <f>T221+3</f>
        <v>46240</v>
      </c>
      <c r="V221" s="129">
        <v>46244</v>
      </c>
      <c r="W221" s="129">
        <v>46251</v>
      </c>
      <c r="X221" s="10"/>
      <c r="Y221" s="10"/>
      <c r="Z221" s="10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</row>
    <row r="222" spans="1:42" s="62" customFormat="1" ht="15" customHeight="1">
      <c r="A222" s="156"/>
      <c r="B222" s="176"/>
      <c r="C222" s="165"/>
      <c r="D222" s="162"/>
      <c r="E222" s="156"/>
      <c r="F222" s="156"/>
      <c r="G222" s="54" t="s">
        <v>19</v>
      </c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10"/>
      <c r="Y222" s="10"/>
      <c r="Z222" s="10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</row>
    <row r="223" spans="1:42" s="62" customFormat="1" ht="19.5" customHeight="1">
      <c r="A223" s="156">
        <v>106</v>
      </c>
      <c r="B223" s="176" t="s">
        <v>194</v>
      </c>
      <c r="C223" s="165"/>
      <c r="D223" s="162"/>
      <c r="E223" s="156">
        <v>106</v>
      </c>
      <c r="F223" s="156" t="s">
        <v>40</v>
      </c>
      <c r="G223" s="55" t="s">
        <v>18</v>
      </c>
      <c r="H223" s="152">
        <v>46086</v>
      </c>
      <c r="I223" s="152">
        <f>32+H223</f>
        <v>46118</v>
      </c>
      <c r="J223" s="152">
        <f>3+I223</f>
        <v>46121</v>
      </c>
      <c r="K223" s="152">
        <f>32+J223</f>
        <v>46153</v>
      </c>
      <c r="L223" s="143">
        <f>15+K223</f>
        <v>46168</v>
      </c>
      <c r="M223" s="143">
        <f>L223+13</f>
        <v>46181</v>
      </c>
      <c r="N223" s="152">
        <f>M223+15</f>
        <v>46196</v>
      </c>
      <c r="O223" s="152">
        <f>N223+7</f>
        <v>46203</v>
      </c>
      <c r="P223" s="152">
        <f>O223+13</f>
        <v>46216</v>
      </c>
      <c r="Q223" s="153"/>
      <c r="R223" s="152">
        <f>P223+7</f>
        <v>46223</v>
      </c>
      <c r="S223" s="152">
        <f>R223+10</f>
        <v>46233</v>
      </c>
      <c r="T223" s="152">
        <f>S223+4</f>
        <v>46237</v>
      </c>
      <c r="U223" s="152">
        <f>T223+3</f>
        <v>46240</v>
      </c>
      <c r="V223" s="129">
        <v>46244</v>
      </c>
      <c r="W223" s="129">
        <v>46251</v>
      </c>
      <c r="X223" s="10"/>
      <c r="Y223" s="10"/>
      <c r="Z223" s="10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</row>
    <row r="224" spans="1:42" s="62" customFormat="1" ht="18.75" customHeight="1">
      <c r="A224" s="156"/>
      <c r="B224" s="176"/>
      <c r="C224" s="165"/>
      <c r="D224" s="162"/>
      <c r="E224" s="156"/>
      <c r="F224" s="156"/>
      <c r="G224" s="54" t="s">
        <v>19</v>
      </c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10"/>
      <c r="Y224" s="10"/>
      <c r="Z224" s="10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</row>
    <row r="225" spans="1:42" s="62" customFormat="1" ht="18.75" customHeight="1">
      <c r="A225" s="156">
        <v>107</v>
      </c>
      <c r="B225" s="176" t="s">
        <v>193</v>
      </c>
      <c r="C225" s="165"/>
      <c r="D225" s="162"/>
      <c r="E225" s="156">
        <v>107</v>
      </c>
      <c r="F225" s="156" t="s">
        <v>40</v>
      </c>
      <c r="G225" s="55" t="s">
        <v>18</v>
      </c>
      <c r="H225" s="152">
        <v>46086</v>
      </c>
      <c r="I225" s="152">
        <f>32+H225</f>
        <v>46118</v>
      </c>
      <c r="J225" s="152">
        <f>3+I225</f>
        <v>46121</v>
      </c>
      <c r="K225" s="152">
        <f>32+J225</f>
        <v>46153</v>
      </c>
      <c r="L225" s="143">
        <f>15+K225</f>
        <v>46168</v>
      </c>
      <c r="M225" s="143">
        <f>L225+13</f>
        <v>46181</v>
      </c>
      <c r="N225" s="152">
        <f>M225+15</f>
        <v>46196</v>
      </c>
      <c r="O225" s="152">
        <f>N225+7</f>
        <v>46203</v>
      </c>
      <c r="P225" s="152">
        <f>O225+13</f>
        <v>46216</v>
      </c>
      <c r="Q225" s="153"/>
      <c r="R225" s="152">
        <f>P225+7</f>
        <v>46223</v>
      </c>
      <c r="S225" s="152">
        <f>R225+10</f>
        <v>46233</v>
      </c>
      <c r="T225" s="152">
        <f>S225+4</f>
        <v>46237</v>
      </c>
      <c r="U225" s="152">
        <f>T225+3</f>
        <v>46240</v>
      </c>
      <c r="V225" s="129">
        <v>46244</v>
      </c>
      <c r="W225" s="129">
        <v>46251</v>
      </c>
      <c r="X225" s="10"/>
      <c r="Y225" s="10"/>
      <c r="Z225" s="10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</row>
    <row r="226" spans="1:42" s="62" customFormat="1" ht="15.75" customHeight="1">
      <c r="A226" s="156"/>
      <c r="B226" s="176"/>
      <c r="C226" s="165"/>
      <c r="D226" s="162"/>
      <c r="E226" s="156"/>
      <c r="F226" s="156"/>
      <c r="G226" s="54" t="s">
        <v>19</v>
      </c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10"/>
      <c r="Y226" s="10"/>
      <c r="Z226" s="10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</row>
    <row r="227" spans="1:42" s="62" customFormat="1" ht="15.75" customHeight="1">
      <c r="A227" s="156">
        <v>108</v>
      </c>
      <c r="B227" s="176" t="s">
        <v>192</v>
      </c>
      <c r="C227" s="165"/>
      <c r="D227" s="162"/>
      <c r="E227" s="156">
        <v>108</v>
      </c>
      <c r="F227" s="156" t="s">
        <v>40</v>
      </c>
      <c r="G227" s="55" t="s">
        <v>18</v>
      </c>
      <c r="H227" s="152">
        <v>46086</v>
      </c>
      <c r="I227" s="152">
        <f>32+H227</f>
        <v>46118</v>
      </c>
      <c r="J227" s="152">
        <f>3+I227</f>
        <v>46121</v>
      </c>
      <c r="K227" s="152">
        <f>32+J227</f>
        <v>46153</v>
      </c>
      <c r="L227" s="143">
        <f>15+K227</f>
        <v>46168</v>
      </c>
      <c r="M227" s="143">
        <f>L227+13</f>
        <v>46181</v>
      </c>
      <c r="N227" s="152">
        <f>M227+15</f>
        <v>46196</v>
      </c>
      <c r="O227" s="152">
        <f>N227+7</f>
        <v>46203</v>
      </c>
      <c r="P227" s="152">
        <f>O227+13</f>
        <v>46216</v>
      </c>
      <c r="Q227" s="153"/>
      <c r="R227" s="152">
        <f>P227+7</f>
        <v>46223</v>
      </c>
      <c r="S227" s="152">
        <f>R227+10</f>
        <v>46233</v>
      </c>
      <c r="T227" s="152">
        <f>S227+4</f>
        <v>46237</v>
      </c>
      <c r="U227" s="152">
        <f>T227+3</f>
        <v>46240</v>
      </c>
      <c r="V227" s="129">
        <v>46244</v>
      </c>
      <c r="W227" s="129">
        <v>46251</v>
      </c>
      <c r="X227" s="10"/>
      <c r="Y227" s="10"/>
      <c r="Z227" s="10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</row>
    <row r="228" spans="1:42" s="62" customFormat="1" ht="19.5" customHeight="1">
      <c r="A228" s="156"/>
      <c r="B228" s="176"/>
      <c r="C228" s="165"/>
      <c r="D228" s="162"/>
      <c r="E228" s="156"/>
      <c r="F228" s="156"/>
      <c r="G228" s="54" t="s">
        <v>19</v>
      </c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10"/>
      <c r="Y228" s="10"/>
      <c r="Z228" s="10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</row>
    <row r="229" spans="1:42" s="62" customFormat="1" ht="18.75" customHeight="1">
      <c r="A229" s="156">
        <v>109</v>
      </c>
      <c r="B229" s="176" t="s">
        <v>191</v>
      </c>
      <c r="C229" s="165"/>
      <c r="D229" s="162"/>
      <c r="E229" s="156">
        <v>109</v>
      </c>
      <c r="F229" s="156" t="s">
        <v>40</v>
      </c>
      <c r="G229" s="55" t="s">
        <v>18</v>
      </c>
      <c r="H229" s="152">
        <v>46086</v>
      </c>
      <c r="I229" s="152">
        <f>32+H229</f>
        <v>46118</v>
      </c>
      <c r="J229" s="152">
        <f>3+I229</f>
        <v>46121</v>
      </c>
      <c r="K229" s="152">
        <f>32+J229</f>
        <v>46153</v>
      </c>
      <c r="L229" s="143">
        <f>15+K229</f>
        <v>46168</v>
      </c>
      <c r="M229" s="143">
        <f>L229+13</f>
        <v>46181</v>
      </c>
      <c r="N229" s="152">
        <f>M229+15</f>
        <v>46196</v>
      </c>
      <c r="O229" s="152">
        <f>N229+7</f>
        <v>46203</v>
      </c>
      <c r="P229" s="152">
        <f>O229+13</f>
        <v>46216</v>
      </c>
      <c r="Q229" s="153"/>
      <c r="R229" s="152">
        <f>P229+7</f>
        <v>46223</v>
      </c>
      <c r="S229" s="152">
        <f>R229+10</f>
        <v>46233</v>
      </c>
      <c r="T229" s="152">
        <f>S229+4</f>
        <v>46237</v>
      </c>
      <c r="U229" s="152">
        <f>T229+3</f>
        <v>46240</v>
      </c>
      <c r="V229" s="129">
        <v>46244</v>
      </c>
      <c r="W229" s="129">
        <v>46251</v>
      </c>
      <c r="X229" s="10"/>
      <c r="Y229" s="10"/>
      <c r="Z229" s="10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</row>
    <row r="230" spans="1:42" s="62" customFormat="1" ht="18" customHeight="1">
      <c r="A230" s="156"/>
      <c r="B230" s="176"/>
      <c r="C230" s="165"/>
      <c r="D230" s="162"/>
      <c r="E230" s="156"/>
      <c r="F230" s="156"/>
      <c r="G230" s="54" t="s">
        <v>19</v>
      </c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10"/>
      <c r="Y230" s="10"/>
      <c r="Z230" s="10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</row>
    <row r="231" spans="1:42" s="62" customFormat="1" ht="18" customHeight="1">
      <c r="A231" s="156">
        <v>110</v>
      </c>
      <c r="B231" s="172" t="s">
        <v>336</v>
      </c>
      <c r="C231" s="165"/>
      <c r="D231" s="162"/>
      <c r="E231" s="156">
        <v>110</v>
      </c>
      <c r="F231" s="156"/>
      <c r="G231" s="55" t="s">
        <v>18</v>
      </c>
      <c r="H231" s="152">
        <v>46086</v>
      </c>
      <c r="I231" s="152">
        <f>32+H231</f>
        <v>46118</v>
      </c>
      <c r="J231" s="152">
        <f>3+I231</f>
        <v>46121</v>
      </c>
      <c r="K231" s="152">
        <f>32+J231</f>
        <v>46153</v>
      </c>
      <c r="L231" s="143">
        <f>15+K231</f>
        <v>46168</v>
      </c>
      <c r="M231" s="143">
        <f>L231+13</f>
        <v>46181</v>
      </c>
      <c r="N231" s="152">
        <f>M231+15</f>
        <v>46196</v>
      </c>
      <c r="O231" s="152">
        <f>N231+7</f>
        <v>46203</v>
      </c>
      <c r="P231" s="152">
        <f>O231+13</f>
        <v>46216</v>
      </c>
      <c r="Q231" s="153"/>
      <c r="R231" s="152">
        <f>P231+7</f>
        <v>46223</v>
      </c>
      <c r="S231" s="152">
        <f>R231+10</f>
        <v>46233</v>
      </c>
      <c r="T231" s="152">
        <f>S231+4</f>
        <v>46237</v>
      </c>
      <c r="U231" s="152">
        <f>T231+3</f>
        <v>46240</v>
      </c>
      <c r="V231" s="129">
        <v>46244</v>
      </c>
      <c r="W231" s="129">
        <v>46251</v>
      </c>
      <c r="X231" s="10"/>
      <c r="Y231" s="10"/>
      <c r="Z231" s="10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</row>
    <row r="232" spans="1:42" s="62" customFormat="1" ht="18" customHeight="1">
      <c r="A232" s="156"/>
      <c r="B232" s="172"/>
      <c r="C232" s="165"/>
      <c r="D232" s="162"/>
      <c r="E232" s="156"/>
      <c r="F232" s="156"/>
      <c r="G232" s="54" t="s">
        <v>19</v>
      </c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10"/>
      <c r="Y232" s="10"/>
      <c r="Z232" s="10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</row>
    <row r="233" spans="1:42" s="62" customFormat="1" ht="18" customHeight="1">
      <c r="A233" s="156">
        <v>111</v>
      </c>
      <c r="B233" s="172" t="s">
        <v>337</v>
      </c>
      <c r="C233" s="165"/>
      <c r="D233" s="162"/>
      <c r="E233" s="156">
        <v>111</v>
      </c>
      <c r="F233" s="156"/>
      <c r="G233" s="55" t="s">
        <v>18</v>
      </c>
      <c r="H233" s="152">
        <v>46086</v>
      </c>
      <c r="I233" s="152">
        <f>32+H233</f>
        <v>46118</v>
      </c>
      <c r="J233" s="152">
        <f>3+I233</f>
        <v>46121</v>
      </c>
      <c r="K233" s="152">
        <f>32+J233</f>
        <v>46153</v>
      </c>
      <c r="L233" s="143">
        <f>15+K233</f>
        <v>46168</v>
      </c>
      <c r="M233" s="143">
        <f>L233+13</f>
        <v>46181</v>
      </c>
      <c r="N233" s="152">
        <f>M233+15</f>
        <v>46196</v>
      </c>
      <c r="O233" s="152">
        <f>N233+7</f>
        <v>46203</v>
      </c>
      <c r="P233" s="152">
        <f>O233+13</f>
        <v>46216</v>
      </c>
      <c r="Q233" s="153"/>
      <c r="R233" s="152">
        <f>P233+7</f>
        <v>46223</v>
      </c>
      <c r="S233" s="152">
        <f>R233+10</f>
        <v>46233</v>
      </c>
      <c r="T233" s="152">
        <f>S233+4</f>
        <v>46237</v>
      </c>
      <c r="U233" s="152">
        <f>T233+3</f>
        <v>46240</v>
      </c>
      <c r="V233" s="129">
        <v>46244</v>
      </c>
      <c r="W233" s="129">
        <v>46251</v>
      </c>
      <c r="X233" s="10"/>
      <c r="Y233" s="10"/>
      <c r="Z233" s="10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</row>
    <row r="234" spans="1:42" s="62" customFormat="1" ht="18" customHeight="1">
      <c r="A234" s="156"/>
      <c r="B234" s="172"/>
      <c r="C234" s="165"/>
      <c r="D234" s="162"/>
      <c r="E234" s="156"/>
      <c r="F234" s="156"/>
      <c r="G234" s="54" t="s">
        <v>19</v>
      </c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10"/>
      <c r="Y234" s="10"/>
      <c r="Z234" s="10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</row>
    <row r="235" spans="1:42" s="62" customFormat="1" ht="19.5" customHeight="1">
      <c r="A235" s="156">
        <v>112</v>
      </c>
      <c r="B235" s="176" t="s">
        <v>190</v>
      </c>
      <c r="C235" s="165"/>
      <c r="D235" s="162"/>
      <c r="E235" s="156">
        <v>112</v>
      </c>
      <c r="F235" s="156" t="s">
        <v>40</v>
      </c>
      <c r="G235" s="55" t="s">
        <v>18</v>
      </c>
      <c r="H235" s="152">
        <v>46086</v>
      </c>
      <c r="I235" s="152">
        <f>32+H235</f>
        <v>46118</v>
      </c>
      <c r="J235" s="152">
        <f>3+I235</f>
        <v>46121</v>
      </c>
      <c r="K235" s="152">
        <f>32+J235</f>
        <v>46153</v>
      </c>
      <c r="L235" s="143">
        <f>15+K235</f>
        <v>46168</v>
      </c>
      <c r="M235" s="143">
        <f>L235+13</f>
        <v>46181</v>
      </c>
      <c r="N235" s="152">
        <f>M235+15</f>
        <v>46196</v>
      </c>
      <c r="O235" s="152">
        <f>N235+7</f>
        <v>46203</v>
      </c>
      <c r="P235" s="152">
        <f>O235+13</f>
        <v>46216</v>
      </c>
      <c r="Q235" s="153"/>
      <c r="R235" s="152">
        <f>P235+7</f>
        <v>46223</v>
      </c>
      <c r="S235" s="152">
        <f>R235+10</f>
        <v>46233</v>
      </c>
      <c r="T235" s="152">
        <f>S235+4</f>
        <v>46237</v>
      </c>
      <c r="U235" s="152">
        <f>T235+3</f>
        <v>46240</v>
      </c>
      <c r="V235" s="129">
        <v>46244</v>
      </c>
      <c r="W235" s="129">
        <v>46251</v>
      </c>
      <c r="X235" s="10"/>
      <c r="Y235" s="10"/>
      <c r="Z235" s="10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</row>
    <row r="236" spans="1:42" s="62" customFormat="1" ht="19.5" customHeight="1">
      <c r="A236" s="156"/>
      <c r="B236" s="176"/>
      <c r="C236" s="165"/>
      <c r="D236" s="163"/>
      <c r="E236" s="156"/>
      <c r="F236" s="156"/>
      <c r="G236" s="54" t="s">
        <v>19</v>
      </c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10"/>
      <c r="Y236" s="10"/>
      <c r="Z236" s="10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</row>
    <row r="237" spans="1:42" s="62" customFormat="1" ht="19.5" customHeight="1">
      <c r="A237" s="156">
        <v>113</v>
      </c>
      <c r="B237" s="176" t="s">
        <v>198</v>
      </c>
      <c r="C237" s="165" t="s">
        <v>120</v>
      </c>
      <c r="D237" s="161" t="s">
        <v>57</v>
      </c>
      <c r="E237" s="156">
        <v>113</v>
      </c>
      <c r="F237" s="156" t="s">
        <v>40</v>
      </c>
      <c r="G237" s="55" t="s">
        <v>18</v>
      </c>
      <c r="H237" s="152">
        <v>46086</v>
      </c>
      <c r="I237" s="152">
        <f>32+H237</f>
        <v>46118</v>
      </c>
      <c r="J237" s="152">
        <f>3+I237</f>
        <v>46121</v>
      </c>
      <c r="K237" s="152">
        <f>32+J237</f>
        <v>46153</v>
      </c>
      <c r="L237" s="143">
        <f>15+K237</f>
        <v>46168</v>
      </c>
      <c r="M237" s="143">
        <f>L237+13</f>
        <v>46181</v>
      </c>
      <c r="N237" s="152">
        <f>M237+15</f>
        <v>46196</v>
      </c>
      <c r="O237" s="152">
        <f>N237+7</f>
        <v>46203</v>
      </c>
      <c r="P237" s="152">
        <f>O237+13</f>
        <v>46216</v>
      </c>
      <c r="Q237" s="153"/>
      <c r="R237" s="152">
        <f>P237+7</f>
        <v>46223</v>
      </c>
      <c r="S237" s="152">
        <f>R237+10</f>
        <v>46233</v>
      </c>
      <c r="T237" s="152">
        <f>S237+4</f>
        <v>46237</v>
      </c>
      <c r="U237" s="152">
        <f>T237+3</f>
        <v>46240</v>
      </c>
      <c r="V237" s="129">
        <v>46244</v>
      </c>
      <c r="W237" s="129">
        <v>46251</v>
      </c>
      <c r="X237" s="10"/>
      <c r="Y237" s="10"/>
      <c r="Z237" s="10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</row>
    <row r="238" spans="1:42" s="62" customFormat="1" ht="15.75" customHeight="1">
      <c r="A238" s="156"/>
      <c r="B238" s="176"/>
      <c r="C238" s="165"/>
      <c r="D238" s="162"/>
      <c r="E238" s="156"/>
      <c r="F238" s="156"/>
      <c r="G238" s="54" t="s">
        <v>19</v>
      </c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10"/>
      <c r="Y238" s="10"/>
      <c r="Z238" s="10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</row>
    <row r="239" spans="1:42" s="62" customFormat="1" ht="18.75" customHeight="1">
      <c r="A239" s="156">
        <v>114</v>
      </c>
      <c r="B239" s="176" t="s">
        <v>199</v>
      </c>
      <c r="C239" s="165"/>
      <c r="D239" s="162"/>
      <c r="E239" s="156">
        <v>114</v>
      </c>
      <c r="F239" s="156" t="s">
        <v>40</v>
      </c>
      <c r="G239" s="55" t="s">
        <v>18</v>
      </c>
      <c r="H239" s="152">
        <v>46086</v>
      </c>
      <c r="I239" s="152">
        <f>32+H239</f>
        <v>46118</v>
      </c>
      <c r="J239" s="152">
        <f>3+I239</f>
        <v>46121</v>
      </c>
      <c r="K239" s="152">
        <f>32+J239</f>
        <v>46153</v>
      </c>
      <c r="L239" s="143">
        <f>15+K239</f>
        <v>46168</v>
      </c>
      <c r="M239" s="143">
        <f>L239+13</f>
        <v>46181</v>
      </c>
      <c r="N239" s="152">
        <f>M239+15</f>
        <v>46196</v>
      </c>
      <c r="O239" s="152">
        <f>N239+7</f>
        <v>46203</v>
      </c>
      <c r="P239" s="152">
        <f>O239+13</f>
        <v>46216</v>
      </c>
      <c r="Q239" s="153"/>
      <c r="R239" s="152">
        <f>P239+7</f>
        <v>46223</v>
      </c>
      <c r="S239" s="152">
        <f>R239+10</f>
        <v>46233</v>
      </c>
      <c r="T239" s="152">
        <f>S239+4</f>
        <v>46237</v>
      </c>
      <c r="U239" s="152">
        <f>T239+3</f>
        <v>46240</v>
      </c>
      <c r="V239" s="129">
        <v>46244</v>
      </c>
      <c r="W239" s="129">
        <v>46251</v>
      </c>
      <c r="X239" s="10"/>
      <c r="Y239" s="10"/>
      <c r="Z239" s="10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</row>
    <row r="240" spans="1:42" s="62" customFormat="1" ht="18" customHeight="1">
      <c r="A240" s="156"/>
      <c r="B240" s="176"/>
      <c r="C240" s="165"/>
      <c r="D240" s="162"/>
      <c r="E240" s="156"/>
      <c r="F240" s="156"/>
      <c r="G240" s="54" t="s">
        <v>19</v>
      </c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10"/>
      <c r="Y240" s="10"/>
      <c r="Z240" s="10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</row>
    <row r="241" spans="1:42" s="62" customFormat="1" ht="18.75" customHeight="1">
      <c r="A241" s="156">
        <v>115</v>
      </c>
      <c r="B241" s="176" t="s">
        <v>200</v>
      </c>
      <c r="C241" s="165"/>
      <c r="D241" s="162"/>
      <c r="E241" s="156">
        <v>115</v>
      </c>
      <c r="F241" s="156" t="s">
        <v>40</v>
      </c>
      <c r="G241" s="55" t="s">
        <v>18</v>
      </c>
      <c r="H241" s="152">
        <v>46086</v>
      </c>
      <c r="I241" s="152">
        <f>32+H241</f>
        <v>46118</v>
      </c>
      <c r="J241" s="152">
        <f>3+I241</f>
        <v>46121</v>
      </c>
      <c r="K241" s="152">
        <f>32+J241</f>
        <v>46153</v>
      </c>
      <c r="L241" s="143">
        <f>15+K241</f>
        <v>46168</v>
      </c>
      <c r="M241" s="143">
        <f>L241+13</f>
        <v>46181</v>
      </c>
      <c r="N241" s="152">
        <f>M241+15</f>
        <v>46196</v>
      </c>
      <c r="O241" s="152">
        <f>N241+7</f>
        <v>46203</v>
      </c>
      <c r="P241" s="152">
        <f>O241+13</f>
        <v>46216</v>
      </c>
      <c r="Q241" s="153"/>
      <c r="R241" s="152">
        <f>P241+7</f>
        <v>46223</v>
      </c>
      <c r="S241" s="152">
        <f>R241+10</f>
        <v>46233</v>
      </c>
      <c r="T241" s="152">
        <f>S241+4</f>
        <v>46237</v>
      </c>
      <c r="U241" s="152">
        <f>T241+3</f>
        <v>46240</v>
      </c>
      <c r="V241" s="129">
        <v>46244</v>
      </c>
      <c r="W241" s="129">
        <v>46251</v>
      </c>
      <c r="X241" s="10"/>
      <c r="Y241" s="10"/>
      <c r="Z241" s="10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</row>
    <row r="242" spans="1:42" s="62" customFormat="1" ht="15.75" customHeight="1">
      <c r="A242" s="156"/>
      <c r="B242" s="176"/>
      <c r="C242" s="165"/>
      <c r="D242" s="162"/>
      <c r="E242" s="156"/>
      <c r="F242" s="156"/>
      <c r="G242" s="54" t="s">
        <v>19</v>
      </c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10"/>
      <c r="Y242" s="10"/>
      <c r="Z242" s="10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</row>
    <row r="243" spans="1:42" s="62" customFormat="1" ht="19.5" customHeight="1">
      <c r="A243" s="156">
        <v>116</v>
      </c>
      <c r="B243" s="176" t="s">
        <v>201</v>
      </c>
      <c r="C243" s="165"/>
      <c r="D243" s="162"/>
      <c r="E243" s="156">
        <v>116</v>
      </c>
      <c r="F243" s="156" t="s">
        <v>40</v>
      </c>
      <c r="G243" s="126" t="s">
        <v>18</v>
      </c>
      <c r="H243" s="143">
        <v>46064</v>
      </c>
      <c r="I243" s="143">
        <f>30+H243</f>
        <v>46094</v>
      </c>
      <c r="J243" s="143">
        <f>3+I243</f>
        <v>46097</v>
      </c>
      <c r="K243" s="143">
        <f>30+J243</f>
        <v>46127</v>
      </c>
      <c r="L243" s="143">
        <f>15+K243</f>
        <v>46142</v>
      </c>
      <c r="M243" s="143">
        <f>L243+12</f>
        <v>46154</v>
      </c>
      <c r="N243" s="143">
        <f>M243+15</f>
        <v>46169</v>
      </c>
      <c r="O243" s="143">
        <f>N243+7</f>
        <v>46176</v>
      </c>
      <c r="P243" s="143">
        <f>O243+13</f>
        <v>46189</v>
      </c>
      <c r="Q243" s="153"/>
      <c r="R243" s="143">
        <f>P243+7</f>
        <v>46196</v>
      </c>
      <c r="S243" s="143">
        <f>R243+10</f>
        <v>46206</v>
      </c>
      <c r="T243" s="143">
        <f>S243+4</f>
        <v>46210</v>
      </c>
      <c r="U243" s="143">
        <f>T243+3</f>
        <v>46213</v>
      </c>
      <c r="V243" s="129">
        <v>46218</v>
      </c>
      <c r="W243" s="129">
        <v>46223</v>
      </c>
      <c r="X243" s="10"/>
      <c r="Y243" s="10"/>
      <c r="Z243" s="10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</row>
    <row r="244" spans="1:42" s="62" customFormat="1" ht="19.5" customHeight="1">
      <c r="A244" s="156"/>
      <c r="B244" s="176"/>
      <c r="C244" s="165"/>
      <c r="D244" s="162"/>
      <c r="E244" s="156"/>
      <c r="F244" s="156"/>
      <c r="G244" s="54" t="s">
        <v>19</v>
      </c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10"/>
      <c r="Y244" s="10"/>
      <c r="Z244" s="10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</row>
    <row r="245" spans="1:42" s="62" customFormat="1" ht="19.5" customHeight="1">
      <c r="A245" s="156">
        <v>117</v>
      </c>
      <c r="B245" s="172" t="s">
        <v>338</v>
      </c>
      <c r="C245" s="165" t="s">
        <v>120</v>
      </c>
      <c r="D245" s="162"/>
      <c r="E245" s="156">
        <v>117</v>
      </c>
      <c r="F245" s="156" t="s">
        <v>40</v>
      </c>
      <c r="G245" s="126" t="s">
        <v>18</v>
      </c>
      <c r="H245" s="143">
        <v>46064</v>
      </c>
      <c r="I245" s="143">
        <f>30+H245</f>
        <v>46094</v>
      </c>
      <c r="J245" s="143">
        <f>3+I245</f>
        <v>46097</v>
      </c>
      <c r="K245" s="143">
        <f>30+J245</f>
        <v>46127</v>
      </c>
      <c r="L245" s="143">
        <f>15+K245</f>
        <v>46142</v>
      </c>
      <c r="M245" s="143">
        <f>L245+12</f>
        <v>46154</v>
      </c>
      <c r="N245" s="143">
        <f>M245+15</f>
        <v>46169</v>
      </c>
      <c r="O245" s="143">
        <f>N245+7</f>
        <v>46176</v>
      </c>
      <c r="P245" s="143">
        <f>O245+13</f>
        <v>46189</v>
      </c>
      <c r="Q245" s="153"/>
      <c r="R245" s="143">
        <f>P245+7</f>
        <v>46196</v>
      </c>
      <c r="S245" s="143">
        <f>R245+10</f>
        <v>46206</v>
      </c>
      <c r="T245" s="143">
        <f>S245+4</f>
        <v>46210</v>
      </c>
      <c r="U245" s="143">
        <f>T245+3</f>
        <v>46213</v>
      </c>
      <c r="V245" s="129">
        <v>46218</v>
      </c>
      <c r="W245" s="129">
        <v>46223</v>
      </c>
      <c r="X245" s="10"/>
      <c r="Y245" s="10"/>
      <c r="Z245" s="10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</row>
    <row r="246" spans="1:42" s="62" customFormat="1" ht="19.5" customHeight="1">
      <c r="A246" s="156"/>
      <c r="B246" s="172"/>
      <c r="C246" s="165"/>
      <c r="D246" s="163"/>
      <c r="E246" s="156"/>
      <c r="F246" s="156"/>
      <c r="G246" s="54" t="s">
        <v>19</v>
      </c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10"/>
      <c r="Y246" s="10"/>
      <c r="Z246" s="10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</row>
    <row r="247" spans="1:42" s="62" customFormat="1" ht="19.5" customHeight="1">
      <c r="A247" s="142"/>
      <c r="B247" s="166" t="s">
        <v>467</v>
      </c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8"/>
      <c r="X247" s="10"/>
      <c r="Y247" s="10"/>
      <c r="Z247" s="10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</row>
    <row r="248" spans="1:42" s="62" customFormat="1" ht="19.5" customHeight="1">
      <c r="A248" s="156">
        <v>118</v>
      </c>
      <c r="B248" s="176" t="s">
        <v>203</v>
      </c>
      <c r="C248" s="165" t="s">
        <v>205</v>
      </c>
      <c r="D248" s="161" t="s">
        <v>57</v>
      </c>
      <c r="E248" s="156">
        <v>118</v>
      </c>
      <c r="F248" s="156" t="s">
        <v>40</v>
      </c>
      <c r="G248" s="55" t="s">
        <v>18</v>
      </c>
      <c r="H248" s="152">
        <v>46064</v>
      </c>
      <c r="I248" s="152">
        <f>30+H248</f>
        <v>46094</v>
      </c>
      <c r="J248" s="152">
        <f>3+I248</f>
        <v>46097</v>
      </c>
      <c r="K248" s="152">
        <f>30+J248</f>
        <v>46127</v>
      </c>
      <c r="L248" s="152">
        <v>46142</v>
      </c>
      <c r="M248" s="152">
        <f>L248+12</f>
        <v>46154</v>
      </c>
      <c r="N248" s="152">
        <f>M248+15</f>
        <v>46169</v>
      </c>
      <c r="O248" s="152">
        <f>N248+7</f>
        <v>46176</v>
      </c>
      <c r="P248" s="152">
        <f>O248+13</f>
        <v>46189</v>
      </c>
      <c r="Q248" s="153"/>
      <c r="R248" s="152">
        <f>P248+7</f>
        <v>46196</v>
      </c>
      <c r="S248" s="152">
        <f>R248+10</f>
        <v>46206</v>
      </c>
      <c r="T248" s="152">
        <f>S248+4</f>
        <v>46210</v>
      </c>
      <c r="U248" s="152">
        <f>T248+3</f>
        <v>46213</v>
      </c>
      <c r="V248" s="78">
        <v>46218</v>
      </c>
      <c r="W248" s="78">
        <v>46223</v>
      </c>
      <c r="X248" s="10"/>
      <c r="Y248" s="10"/>
      <c r="Z248" s="10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</row>
    <row r="249" spans="1:42" s="62" customFormat="1" ht="16.5" customHeight="1">
      <c r="A249" s="156"/>
      <c r="B249" s="176"/>
      <c r="C249" s="165"/>
      <c r="D249" s="163"/>
      <c r="E249" s="156"/>
      <c r="F249" s="156"/>
      <c r="G249" s="54" t="s">
        <v>19</v>
      </c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10"/>
      <c r="Y249" s="10"/>
      <c r="Z249" s="10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</row>
    <row r="250" spans="1:42" s="62" customFormat="1" ht="20.25" customHeight="1">
      <c r="A250" s="156">
        <v>119</v>
      </c>
      <c r="B250" s="176" t="s">
        <v>202</v>
      </c>
      <c r="C250" s="165"/>
      <c r="D250" s="161" t="s">
        <v>59</v>
      </c>
      <c r="E250" s="156">
        <v>119</v>
      </c>
      <c r="F250" s="156" t="s">
        <v>40</v>
      </c>
      <c r="G250" s="55" t="s">
        <v>18</v>
      </c>
      <c r="H250" s="152">
        <v>46064</v>
      </c>
      <c r="I250" s="152">
        <f>30+H250</f>
        <v>46094</v>
      </c>
      <c r="J250" s="152">
        <f>3+I250</f>
        <v>46097</v>
      </c>
      <c r="K250" s="152">
        <f>30+J250</f>
        <v>46127</v>
      </c>
      <c r="L250" s="152">
        <v>46142</v>
      </c>
      <c r="M250" s="152">
        <f>L250+12</f>
        <v>46154</v>
      </c>
      <c r="N250" s="152">
        <f>M250+15</f>
        <v>46169</v>
      </c>
      <c r="O250" s="152">
        <f>N250+7</f>
        <v>46176</v>
      </c>
      <c r="P250" s="152">
        <f>O250+13</f>
        <v>46189</v>
      </c>
      <c r="Q250" s="153"/>
      <c r="R250" s="152">
        <f>P250+7</f>
        <v>46196</v>
      </c>
      <c r="S250" s="152">
        <f>R250+10</f>
        <v>46206</v>
      </c>
      <c r="T250" s="152">
        <f>S250+4</f>
        <v>46210</v>
      </c>
      <c r="U250" s="152">
        <f>T250+3</f>
        <v>46213</v>
      </c>
      <c r="V250" s="78">
        <v>46218</v>
      </c>
      <c r="W250" s="78">
        <v>46223</v>
      </c>
      <c r="X250" s="10"/>
      <c r="Y250" s="10"/>
      <c r="Z250" s="10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</row>
    <row r="251" spans="1:42" s="62" customFormat="1" ht="19.5" customHeight="1">
      <c r="A251" s="156"/>
      <c r="B251" s="176"/>
      <c r="C251" s="165"/>
      <c r="D251" s="162"/>
      <c r="E251" s="156"/>
      <c r="F251" s="156"/>
      <c r="G251" s="54" t="s">
        <v>19</v>
      </c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10"/>
      <c r="Y251" s="10"/>
      <c r="Z251" s="10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</row>
    <row r="252" spans="1:42" s="62" customFormat="1" ht="21.75" customHeight="1">
      <c r="A252" s="156">
        <v>120</v>
      </c>
      <c r="B252" s="176" t="s">
        <v>204</v>
      </c>
      <c r="C252" s="165"/>
      <c r="D252" s="162"/>
      <c r="E252" s="156">
        <v>120</v>
      </c>
      <c r="F252" s="156" t="s">
        <v>40</v>
      </c>
      <c r="G252" s="55" t="s">
        <v>18</v>
      </c>
      <c r="H252" s="152">
        <v>46064</v>
      </c>
      <c r="I252" s="152">
        <f>30+H252</f>
        <v>46094</v>
      </c>
      <c r="J252" s="152">
        <f>3+I252</f>
        <v>46097</v>
      </c>
      <c r="K252" s="152">
        <f>30+J252</f>
        <v>46127</v>
      </c>
      <c r="L252" s="152">
        <v>46142</v>
      </c>
      <c r="M252" s="152">
        <f>L252+12</f>
        <v>46154</v>
      </c>
      <c r="N252" s="152">
        <f>M252+15</f>
        <v>46169</v>
      </c>
      <c r="O252" s="152">
        <f>N252+7</f>
        <v>46176</v>
      </c>
      <c r="P252" s="152">
        <f>O252+13</f>
        <v>46189</v>
      </c>
      <c r="Q252" s="153"/>
      <c r="R252" s="152">
        <f>P252+7</f>
        <v>46196</v>
      </c>
      <c r="S252" s="152">
        <f>R252+10</f>
        <v>46206</v>
      </c>
      <c r="T252" s="152">
        <f>S252+4</f>
        <v>46210</v>
      </c>
      <c r="U252" s="152">
        <f>T252+3</f>
        <v>46213</v>
      </c>
      <c r="V252" s="78">
        <v>46218</v>
      </c>
      <c r="W252" s="78">
        <v>46223</v>
      </c>
      <c r="X252" s="10"/>
      <c r="Y252" s="10"/>
      <c r="Z252" s="10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</row>
    <row r="253" spans="1:42" s="62" customFormat="1" ht="14.25" customHeight="1">
      <c r="A253" s="156"/>
      <c r="B253" s="176"/>
      <c r="C253" s="165"/>
      <c r="D253" s="163"/>
      <c r="E253" s="156"/>
      <c r="F253" s="156"/>
      <c r="G253" s="54" t="s">
        <v>19</v>
      </c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10"/>
      <c r="Y253" s="10"/>
      <c r="Z253" s="10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</row>
    <row r="254" spans="1:42" s="62" customFormat="1" ht="19.5" customHeight="1">
      <c r="A254" s="156">
        <v>121</v>
      </c>
      <c r="B254" s="176" t="s">
        <v>339</v>
      </c>
      <c r="C254" s="165" t="s">
        <v>206</v>
      </c>
      <c r="D254" s="161" t="s">
        <v>57</v>
      </c>
      <c r="E254" s="156">
        <v>121</v>
      </c>
      <c r="F254" s="156" t="s">
        <v>40</v>
      </c>
      <c r="G254" s="55" t="s">
        <v>18</v>
      </c>
      <c r="H254" s="152">
        <v>46064</v>
      </c>
      <c r="I254" s="152">
        <f>30+H254</f>
        <v>46094</v>
      </c>
      <c r="J254" s="152">
        <f>3+I254</f>
        <v>46097</v>
      </c>
      <c r="K254" s="152">
        <f>30+J254</f>
        <v>46127</v>
      </c>
      <c r="L254" s="152">
        <v>46142</v>
      </c>
      <c r="M254" s="152">
        <f>L254+12</f>
        <v>46154</v>
      </c>
      <c r="N254" s="152">
        <f>M254+15</f>
        <v>46169</v>
      </c>
      <c r="O254" s="152">
        <f>N254+7</f>
        <v>46176</v>
      </c>
      <c r="P254" s="152">
        <f>O254+13</f>
        <v>46189</v>
      </c>
      <c r="Q254" s="153"/>
      <c r="R254" s="152">
        <f>P254+7</f>
        <v>46196</v>
      </c>
      <c r="S254" s="152">
        <f>R254+10</f>
        <v>46206</v>
      </c>
      <c r="T254" s="152">
        <f>S254+4</f>
        <v>46210</v>
      </c>
      <c r="U254" s="152">
        <f>T254+3</f>
        <v>46213</v>
      </c>
      <c r="V254" s="78">
        <v>46218</v>
      </c>
      <c r="W254" s="78">
        <v>46223</v>
      </c>
      <c r="X254" s="10"/>
      <c r="Y254" s="10"/>
      <c r="Z254" s="10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</row>
    <row r="255" spans="1:42" s="62" customFormat="1" ht="17.25" customHeight="1">
      <c r="A255" s="156"/>
      <c r="B255" s="176"/>
      <c r="C255" s="165"/>
      <c r="D255" s="162"/>
      <c r="E255" s="156"/>
      <c r="F255" s="156"/>
      <c r="G255" s="54" t="s">
        <v>19</v>
      </c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10"/>
      <c r="Y255" s="10"/>
      <c r="Z255" s="10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</row>
    <row r="256" spans="1:42" s="62" customFormat="1" ht="19.5" customHeight="1">
      <c r="A256" s="156">
        <v>122</v>
      </c>
      <c r="B256" s="176" t="s">
        <v>208</v>
      </c>
      <c r="C256" s="165" t="s">
        <v>207</v>
      </c>
      <c r="D256" s="162"/>
      <c r="E256" s="156">
        <v>122</v>
      </c>
      <c r="F256" s="156" t="s">
        <v>40</v>
      </c>
      <c r="G256" s="55" t="s">
        <v>18</v>
      </c>
      <c r="H256" s="152">
        <v>46064</v>
      </c>
      <c r="I256" s="152">
        <f>30+H256</f>
        <v>46094</v>
      </c>
      <c r="J256" s="152">
        <f>3+I256</f>
        <v>46097</v>
      </c>
      <c r="K256" s="152">
        <f>30+J256</f>
        <v>46127</v>
      </c>
      <c r="L256" s="152">
        <v>46142</v>
      </c>
      <c r="M256" s="152">
        <f>L256+12</f>
        <v>46154</v>
      </c>
      <c r="N256" s="152">
        <f>M256+15</f>
        <v>46169</v>
      </c>
      <c r="O256" s="152">
        <f>N256+7</f>
        <v>46176</v>
      </c>
      <c r="P256" s="152">
        <f>O256+13</f>
        <v>46189</v>
      </c>
      <c r="Q256" s="153"/>
      <c r="R256" s="152">
        <f>P256+7</f>
        <v>46196</v>
      </c>
      <c r="S256" s="152">
        <f>R256+10</f>
        <v>46206</v>
      </c>
      <c r="T256" s="152">
        <f>S256+4</f>
        <v>46210</v>
      </c>
      <c r="U256" s="152">
        <f>T256+3</f>
        <v>46213</v>
      </c>
      <c r="V256" s="78">
        <v>46218</v>
      </c>
      <c r="W256" s="78">
        <v>46223</v>
      </c>
      <c r="X256" s="10"/>
      <c r="Y256" s="10"/>
      <c r="Z256" s="10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</row>
    <row r="257" spans="1:42" s="62" customFormat="1" ht="15" customHeight="1">
      <c r="A257" s="156"/>
      <c r="B257" s="176"/>
      <c r="C257" s="165"/>
      <c r="D257" s="162"/>
      <c r="E257" s="156"/>
      <c r="F257" s="156"/>
      <c r="G257" s="54" t="s">
        <v>19</v>
      </c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10"/>
      <c r="Y257" s="10"/>
      <c r="Z257" s="10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</row>
    <row r="258" spans="1:42" s="62" customFormat="1" ht="14.25" customHeight="1">
      <c r="A258" s="156">
        <v>123</v>
      </c>
      <c r="B258" s="176" t="s">
        <v>209</v>
      </c>
      <c r="C258" s="165"/>
      <c r="D258" s="162"/>
      <c r="E258" s="156">
        <v>123</v>
      </c>
      <c r="F258" s="156" t="s">
        <v>40</v>
      </c>
      <c r="G258" s="55" t="s">
        <v>18</v>
      </c>
      <c r="H258" s="152">
        <v>46064</v>
      </c>
      <c r="I258" s="152">
        <f>30+H258</f>
        <v>46094</v>
      </c>
      <c r="J258" s="152">
        <f>3+I258</f>
        <v>46097</v>
      </c>
      <c r="K258" s="152">
        <f>30+J258</f>
        <v>46127</v>
      </c>
      <c r="L258" s="152">
        <v>46142</v>
      </c>
      <c r="M258" s="152">
        <f>L258+12</f>
        <v>46154</v>
      </c>
      <c r="N258" s="152">
        <f>M258+15</f>
        <v>46169</v>
      </c>
      <c r="O258" s="152">
        <f>N258+7</f>
        <v>46176</v>
      </c>
      <c r="P258" s="152">
        <f>O258+13</f>
        <v>46189</v>
      </c>
      <c r="Q258" s="153"/>
      <c r="R258" s="152">
        <f>P258+7</f>
        <v>46196</v>
      </c>
      <c r="S258" s="152">
        <f>R258+10</f>
        <v>46206</v>
      </c>
      <c r="T258" s="152">
        <f>S258+4</f>
        <v>46210</v>
      </c>
      <c r="U258" s="152">
        <f>T258+3</f>
        <v>46213</v>
      </c>
      <c r="V258" s="78">
        <v>46218</v>
      </c>
      <c r="W258" s="78">
        <v>46223</v>
      </c>
      <c r="X258" s="10"/>
      <c r="Y258" s="10"/>
      <c r="Z258" s="10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</row>
    <row r="259" spans="1:42" s="62" customFormat="1" ht="17.25" customHeight="1">
      <c r="A259" s="156"/>
      <c r="B259" s="176"/>
      <c r="C259" s="169"/>
      <c r="D259" s="163"/>
      <c r="E259" s="156"/>
      <c r="F259" s="156"/>
      <c r="G259" s="54" t="s">
        <v>19</v>
      </c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10"/>
      <c r="Y259" s="10"/>
      <c r="Z259" s="10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</row>
    <row r="260" spans="1:42" s="62" customFormat="1" ht="17.25" customHeight="1">
      <c r="A260" s="156">
        <v>124</v>
      </c>
      <c r="B260" s="172" t="s">
        <v>340</v>
      </c>
      <c r="C260" s="181" t="s">
        <v>210</v>
      </c>
      <c r="D260" s="180" t="s">
        <v>59</v>
      </c>
      <c r="E260" s="156">
        <v>124</v>
      </c>
      <c r="F260" s="156" t="s">
        <v>40</v>
      </c>
      <c r="G260" s="55" t="s">
        <v>18</v>
      </c>
      <c r="H260" s="152">
        <v>46064</v>
      </c>
      <c r="I260" s="152">
        <f>30+H260</f>
        <v>46094</v>
      </c>
      <c r="J260" s="152">
        <f>3+I260</f>
        <v>46097</v>
      </c>
      <c r="K260" s="152">
        <f>30+J260</f>
        <v>46127</v>
      </c>
      <c r="L260" s="152">
        <v>46142</v>
      </c>
      <c r="M260" s="152">
        <f>L260+12</f>
        <v>46154</v>
      </c>
      <c r="N260" s="152">
        <f>M260+15</f>
        <v>46169</v>
      </c>
      <c r="O260" s="152">
        <f>N260+7</f>
        <v>46176</v>
      </c>
      <c r="P260" s="152">
        <f>O260+13</f>
        <v>46189</v>
      </c>
      <c r="Q260" s="153"/>
      <c r="R260" s="152">
        <f>P260+7</f>
        <v>46196</v>
      </c>
      <c r="S260" s="152">
        <f>R260+10</f>
        <v>46206</v>
      </c>
      <c r="T260" s="152">
        <f>S260+4</f>
        <v>46210</v>
      </c>
      <c r="U260" s="152">
        <f>T260+3</f>
        <v>46213</v>
      </c>
      <c r="V260" s="78">
        <v>46218</v>
      </c>
      <c r="W260" s="78">
        <v>46223</v>
      </c>
      <c r="X260" s="10"/>
      <c r="Y260" s="10"/>
      <c r="Z260" s="10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</row>
    <row r="261" spans="1:42" s="62" customFormat="1" ht="17.25" customHeight="1">
      <c r="A261" s="156"/>
      <c r="B261" s="172"/>
      <c r="C261" s="181"/>
      <c r="D261" s="180"/>
      <c r="E261" s="156"/>
      <c r="F261" s="156"/>
      <c r="G261" s="54" t="s">
        <v>19</v>
      </c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10"/>
      <c r="Y261" s="10"/>
      <c r="Z261" s="10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</row>
    <row r="262" spans="1:42" s="62" customFormat="1" ht="24" customHeight="1">
      <c r="A262" s="156">
        <v>125</v>
      </c>
      <c r="B262" s="176" t="s">
        <v>211</v>
      </c>
      <c r="C262" s="181"/>
      <c r="D262" s="180"/>
      <c r="E262" s="156">
        <v>125</v>
      </c>
      <c r="F262" s="156" t="s">
        <v>40</v>
      </c>
      <c r="G262" s="126" t="s">
        <v>18</v>
      </c>
      <c r="H262" s="143">
        <v>46064</v>
      </c>
      <c r="I262" s="143">
        <f>30+H262</f>
        <v>46094</v>
      </c>
      <c r="J262" s="143">
        <f>3+I262</f>
        <v>46097</v>
      </c>
      <c r="K262" s="143">
        <f>30+J262</f>
        <v>46127</v>
      </c>
      <c r="L262" s="143">
        <v>46142</v>
      </c>
      <c r="M262" s="143">
        <f>L262+12</f>
        <v>46154</v>
      </c>
      <c r="N262" s="143">
        <f>M262+15</f>
        <v>46169</v>
      </c>
      <c r="O262" s="143">
        <f>N262+7</f>
        <v>46176</v>
      </c>
      <c r="P262" s="143">
        <f>O262+13</f>
        <v>46189</v>
      </c>
      <c r="Q262" s="153"/>
      <c r="R262" s="143">
        <f>P262+7</f>
        <v>46196</v>
      </c>
      <c r="S262" s="143">
        <f>R262+10</f>
        <v>46206</v>
      </c>
      <c r="T262" s="143">
        <f>S262+4</f>
        <v>46210</v>
      </c>
      <c r="U262" s="143">
        <f>T262+3</f>
        <v>46213</v>
      </c>
      <c r="V262" s="129">
        <v>46218</v>
      </c>
      <c r="W262" s="129">
        <v>46223</v>
      </c>
      <c r="X262" s="10"/>
      <c r="Y262" s="10"/>
      <c r="Z262" s="10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</row>
    <row r="263" spans="1:42" s="62" customFormat="1" ht="24">
      <c r="A263" s="156"/>
      <c r="B263" s="176"/>
      <c r="C263" s="181"/>
      <c r="D263" s="180"/>
      <c r="E263" s="156"/>
      <c r="F263" s="156"/>
      <c r="G263" s="54" t="s">
        <v>19</v>
      </c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10"/>
      <c r="Y263" s="10"/>
      <c r="Z263" s="10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</row>
    <row r="264" spans="1:42" s="62" customFormat="1" ht="24">
      <c r="A264" s="156">
        <v>126</v>
      </c>
      <c r="B264" s="172" t="s">
        <v>217</v>
      </c>
      <c r="C264" s="181" t="s">
        <v>121</v>
      </c>
      <c r="D264" s="161" t="s">
        <v>57</v>
      </c>
      <c r="E264" s="156">
        <v>126</v>
      </c>
      <c r="F264" s="156" t="s">
        <v>40</v>
      </c>
      <c r="G264" s="55" t="s">
        <v>18</v>
      </c>
      <c r="H264" s="152">
        <v>46064</v>
      </c>
      <c r="I264" s="152">
        <f>30+H264</f>
        <v>46094</v>
      </c>
      <c r="J264" s="152">
        <f>3+I264</f>
        <v>46097</v>
      </c>
      <c r="K264" s="152">
        <f>30+J264</f>
        <v>46127</v>
      </c>
      <c r="L264" s="152">
        <v>46142</v>
      </c>
      <c r="M264" s="152">
        <f>L264+12</f>
        <v>46154</v>
      </c>
      <c r="N264" s="152">
        <f>M264+15</f>
        <v>46169</v>
      </c>
      <c r="O264" s="152">
        <f>N264+7</f>
        <v>46176</v>
      </c>
      <c r="P264" s="152">
        <f>O264+13</f>
        <v>46189</v>
      </c>
      <c r="Q264" s="153"/>
      <c r="R264" s="152">
        <f>P264+7</f>
        <v>46196</v>
      </c>
      <c r="S264" s="152">
        <f>R264+10</f>
        <v>46206</v>
      </c>
      <c r="T264" s="152">
        <f>S264+4</f>
        <v>46210</v>
      </c>
      <c r="U264" s="152">
        <f>T264+3</f>
        <v>46213</v>
      </c>
      <c r="V264" s="78">
        <v>46218</v>
      </c>
      <c r="W264" s="78">
        <v>46223</v>
      </c>
      <c r="X264" s="10"/>
      <c r="Y264" s="10"/>
      <c r="Z264" s="10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</row>
    <row r="265" spans="1:42" s="62" customFormat="1" ht="24">
      <c r="A265" s="156"/>
      <c r="B265" s="172"/>
      <c r="C265" s="181"/>
      <c r="D265" s="162"/>
      <c r="E265" s="156"/>
      <c r="F265" s="156"/>
      <c r="G265" s="54" t="s">
        <v>19</v>
      </c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10"/>
      <c r="Y265" s="10"/>
      <c r="Z265" s="10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</row>
    <row r="266" spans="1:42" s="62" customFormat="1" ht="24">
      <c r="A266" s="156">
        <v>127</v>
      </c>
      <c r="B266" s="176" t="s">
        <v>341</v>
      </c>
      <c r="C266" s="181" t="s">
        <v>212</v>
      </c>
      <c r="D266" s="162"/>
      <c r="E266" s="156">
        <v>127</v>
      </c>
      <c r="F266" s="156" t="s">
        <v>40</v>
      </c>
      <c r="G266" s="55" t="s">
        <v>18</v>
      </c>
      <c r="H266" s="152">
        <v>46064</v>
      </c>
      <c r="I266" s="152">
        <f>30+H266</f>
        <v>46094</v>
      </c>
      <c r="J266" s="152">
        <f>3+I266</f>
        <v>46097</v>
      </c>
      <c r="K266" s="152">
        <f>30+J266</f>
        <v>46127</v>
      </c>
      <c r="L266" s="152">
        <v>46142</v>
      </c>
      <c r="M266" s="152">
        <f>L266+12</f>
        <v>46154</v>
      </c>
      <c r="N266" s="152">
        <f>M266+15</f>
        <v>46169</v>
      </c>
      <c r="O266" s="152">
        <f>N266+7</f>
        <v>46176</v>
      </c>
      <c r="P266" s="152">
        <f>O266+13</f>
        <v>46189</v>
      </c>
      <c r="Q266" s="153"/>
      <c r="R266" s="152">
        <f>P266+7</f>
        <v>46196</v>
      </c>
      <c r="S266" s="152">
        <f>R266+10</f>
        <v>46206</v>
      </c>
      <c r="T266" s="152">
        <f>S266+4</f>
        <v>46210</v>
      </c>
      <c r="U266" s="152">
        <f>T266+3</f>
        <v>46213</v>
      </c>
      <c r="V266" s="78">
        <v>46218</v>
      </c>
      <c r="W266" s="78">
        <v>46223</v>
      </c>
      <c r="X266" s="10"/>
      <c r="Y266" s="10"/>
      <c r="Z266" s="10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</row>
    <row r="267" spans="1:42" s="62" customFormat="1" ht="24">
      <c r="A267" s="156"/>
      <c r="B267" s="176"/>
      <c r="C267" s="181"/>
      <c r="D267" s="162"/>
      <c r="E267" s="156"/>
      <c r="F267" s="156"/>
      <c r="G267" s="54" t="s">
        <v>19</v>
      </c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10"/>
      <c r="Y267" s="10"/>
      <c r="Z267" s="10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</row>
    <row r="268" spans="1:42" s="62" customFormat="1" ht="24">
      <c r="A268" s="156">
        <v>128</v>
      </c>
      <c r="B268" s="172" t="s">
        <v>115</v>
      </c>
      <c r="C268" s="181" t="s">
        <v>121</v>
      </c>
      <c r="D268" s="162"/>
      <c r="E268" s="156">
        <v>128</v>
      </c>
      <c r="F268" s="156" t="s">
        <v>40</v>
      </c>
      <c r="G268" s="55" t="s">
        <v>18</v>
      </c>
      <c r="H268" s="152">
        <v>46064</v>
      </c>
      <c r="I268" s="152">
        <f>30+H268</f>
        <v>46094</v>
      </c>
      <c r="J268" s="152">
        <f>3+I268</f>
        <v>46097</v>
      </c>
      <c r="K268" s="152">
        <f>30+J268</f>
        <v>46127</v>
      </c>
      <c r="L268" s="152">
        <v>46142</v>
      </c>
      <c r="M268" s="152">
        <f>L268+12</f>
        <v>46154</v>
      </c>
      <c r="N268" s="152">
        <f>M268+15</f>
        <v>46169</v>
      </c>
      <c r="O268" s="152">
        <f>N268+7</f>
        <v>46176</v>
      </c>
      <c r="P268" s="152">
        <f>O268+13</f>
        <v>46189</v>
      </c>
      <c r="Q268" s="153"/>
      <c r="R268" s="152">
        <f>P268+7</f>
        <v>46196</v>
      </c>
      <c r="S268" s="152">
        <f>R268+10</f>
        <v>46206</v>
      </c>
      <c r="T268" s="152">
        <f>S268+4</f>
        <v>46210</v>
      </c>
      <c r="U268" s="152">
        <f>T268+3</f>
        <v>46213</v>
      </c>
      <c r="V268" s="78">
        <v>46218</v>
      </c>
      <c r="W268" s="78">
        <v>46223</v>
      </c>
      <c r="X268" s="10"/>
      <c r="Y268" s="10"/>
      <c r="Z268" s="10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</row>
    <row r="269" spans="1:42" s="62" customFormat="1" ht="24">
      <c r="A269" s="156"/>
      <c r="B269" s="172"/>
      <c r="C269" s="181"/>
      <c r="D269" s="162"/>
      <c r="E269" s="156"/>
      <c r="F269" s="156"/>
      <c r="G269" s="54" t="s">
        <v>19</v>
      </c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10"/>
      <c r="Y269" s="10"/>
      <c r="Z269" s="10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</row>
    <row r="270" spans="1:42" s="62" customFormat="1" ht="24">
      <c r="A270" s="156">
        <v>129</v>
      </c>
      <c r="B270" s="172" t="s">
        <v>347</v>
      </c>
      <c r="C270" s="181"/>
      <c r="D270" s="162"/>
      <c r="E270" s="156">
        <v>129</v>
      </c>
      <c r="F270" s="156" t="s">
        <v>40</v>
      </c>
      <c r="G270" s="55" t="s">
        <v>18</v>
      </c>
      <c r="H270" s="152">
        <v>46064</v>
      </c>
      <c r="I270" s="152">
        <f>30+H270</f>
        <v>46094</v>
      </c>
      <c r="J270" s="152">
        <f>3+I270</f>
        <v>46097</v>
      </c>
      <c r="K270" s="152">
        <f>30+J270</f>
        <v>46127</v>
      </c>
      <c r="L270" s="152">
        <v>46142</v>
      </c>
      <c r="M270" s="152">
        <f>L270+12</f>
        <v>46154</v>
      </c>
      <c r="N270" s="152">
        <f>M270+15</f>
        <v>46169</v>
      </c>
      <c r="O270" s="152">
        <f>N270+7</f>
        <v>46176</v>
      </c>
      <c r="P270" s="152">
        <f>O270+13</f>
        <v>46189</v>
      </c>
      <c r="Q270" s="153"/>
      <c r="R270" s="152">
        <f>P270+7</f>
        <v>46196</v>
      </c>
      <c r="S270" s="152">
        <f>R270+10</f>
        <v>46206</v>
      </c>
      <c r="T270" s="152">
        <f>S270+4</f>
        <v>46210</v>
      </c>
      <c r="U270" s="152">
        <f>T270+3</f>
        <v>46213</v>
      </c>
      <c r="V270" s="78">
        <v>46218</v>
      </c>
      <c r="W270" s="78">
        <v>46223</v>
      </c>
      <c r="X270" s="10"/>
      <c r="Y270" s="10"/>
      <c r="Z270" s="10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</row>
    <row r="271" spans="1:42" s="62" customFormat="1" ht="24">
      <c r="A271" s="156"/>
      <c r="B271" s="172"/>
      <c r="C271" s="181"/>
      <c r="D271" s="162"/>
      <c r="E271" s="156"/>
      <c r="F271" s="156"/>
      <c r="G271" s="54" t="s">
        <v>19</v>
      </c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10"/>
      <c r="Y271" s="10"/>
      <c r="Z271" s="10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</row>
    <row r="272" spans="1:42" s="62" customFormat="1" ht="24">
      <c r="A272" s="156">
        <v>130</v>
      </c>
      <c r="B272" s="175" t="s">
        <v>342</v>
      </c>
      <c r="C272" s="181"/>
      <c r="D272" s="162"/>
      <c r="E272" s="156">
        <v>130</v>
      </c>
      <c r="F272" s="156" t="s">
        <v>40</v>
      </c>
      <c r="G272" s="55" t="s">
        <v>18</v>
      </c>
      <c r="H272" s="152">
        <v>46064</v>
      </c>
      <c r="I272" s="152">
        <f>30+H272</f>
        <v>46094</v>
      </c>
      <c r="J272" s="152">
        <f>3+I272</f>
        <v>46097</v>
      </c>
      <c r="K272" s="152">
        <f>30+J272</f>
        <v>46127</v>
      </c>
      <c r="L272" s="152">
        <v>46142</v>
      </c>
      <c r="M272" s="152">
        <f>L272+12</f>
        <v>46154</v>
      </c>
      <c r="N272" s="152">
        <f>M272+15</f>
        <v>46169</v>
      </c>
      <c r="O272" s="152">
        <f>N272+7</f>
        <v>46176</v>
      </c>
      <c r="P272" s="152">
        <f>O272+13</f>
        <v>46189</v>
      </c>
      <c r="Q272" s="153"/>
      <c r="R272" s="152">
        <f>P272+7</f>
        <v>46196</v>
      </c>
      <c r="S272" s="152">
        <f>R272+10</f>
        <v>46206</v>
      </c>
      <c r="T272" s="152">
        <f>S272+4</f>
        <v>46210</v>
      </c>
      <c r="U272" s="152">
        <f>T272+3</f>
        <v>46213</v>
      </c>
      <c r="V272" s="78">
        <v>46218</v>
      </c>
      <c r="W272" s="78">
        <v>46223</v>
      </c>
      <c r="X272" s="10"/>
      <c r="Y272" s="10"/>
      <c r="Z272" s="10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</row>
    <row r="273" spans="1:42" s="62" customFormat="1" ht="24">
      <c r="A273" s="156"/>
      <c r="B273" s="175"/>
      <c r="C273" s="181"/>
      <c r="D273" s="162"/>
      <c r="E273" s="156"/>
      <c r="F273" s="156"/>
      <c r="G273" s="54" t="s">
        <v>19</v>
      </c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10"/>
      <c r="Y273" s="10"/>
      <c r="Z273" s="10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</row>
    <row r="274" spans="1:42" s="62" customFormat="1" ht="24">
      <c r="A274" s="156">
        <v>131</v>
      </c>
      <c r="B274" s="175" t="s">
        <v>343</v>
      </c>
      <c r="C274" s="181"/>
      <c r="D274" s="162"/>
      <c r="E274" s="156">
        <v>131</v>
      </c>
      <c r="F274" s="156" t="s">
        <v>40</v>
      </c>
      <c r="G274" s="55" t="s">
        <v>18</v>
      </c>
      <c r="H274" s="152">
        <v>46064</v>
      </c>
      <c r="I274" s="152">
        <f>30+H274</f>
        <v>46094</v>
      </c>
      <c r="J274" s="152">
        <f>3+I274</f>
        <v>46097</v>
      </c>
      <c r="K274" s="152">
        <f>30+J274</f>
        <v>46127</v>
      </c>
      <c r="L274" s="152">
        <v>46142</v>
      </c>
      <c r="M274" s="152">
        <f>L274+12</f>
        <v>46154</v>
      </c>
      <c r="N274" s="152">
        <f>M274+15</f>
        <v>46169</v>
      </c>
      <c r="O274" s="152">
        <f>N274+7</f>
        <v>46176</v>
      </c>
      <c r="P274" s="152">
        <f>O274+13</f>
        <v>46189</v>
      </c>
      <c r="Q274" s="153"/>
      <c r="R274" s="152">
        <f>P274+7</f>
        <v>46196</v>
      </c>
      <c r="S274" s="152">
        <f>R274+10</f>
        <v>46206</v>
      </c>
      <c r="T274" s="152">
        <f>S274+4</f>
        <v>46210</v>
      </c>
      <c r="U274" s="152">
        <f>T274+3</f>
        <v>46213</v>
      </c>
      <c r="V274" s="78">
        <v>46218</v>
      </c>
      <c r="W274" s="78">
        <v>46223</v>
      </c>
      <c r="X274" s="10"/>
      <c r="Y274" s="10"/>
      <c r="Z274" s="10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</row>
    <row r="275" spans="1:42" s="62" customFormat="1" ht="24">
      <c r="A275" s="156"/>
      <c r="B275" s="175"/>
      <c r="C275" s="181"/>
      <c r="D275" s="162"/>
      <c r="E275" s="156"/>
      <c r="F275" s="156"/>
      <c r="G275" s="54" t="s">
        <v>19</v>
      </c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10"/>
      <c r="Y275" s="10"/>
      <c r="Z275" s="10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</row>
    <row r="276" spans="1:42" s="62" customFormat="1" ht="24">
      <c r="A276" s="156">
        <v>132</v>
      </c>
      <c r="B276" s="175" t="s">
        <v>344</v>
      </c>
      <c r="C276" s="181"/>
      <c r="D276" s="162"/>
      <c r="E276" s="156">
        <v>132</v>
      </c>
      <c r="F276" s="156" t="s">
        <v>40</v>
      </c>
      <c r="G276" s="55" t="s">
        <v>18</v>
      </c>
      <c r="H276" s="152">
        <v>46064</v>
      </c>
      <c r="I276" s="152">
        <f>30+H276</f>
        <v>46094</v>
      </c>
      <c r="J276" s="152">
        <f>3+I276</f>
        <v>46097</v>
      </c>
      <c r="K276" s="152">
        <f>30+J276</f>
        <v>46127</v>
      </c>
      <c r="L276" s="152">
        <v>46142</v>
      </c>
      <c r="M276" s="152">
        <f>L276+12</f>
        <v>46154</v>
      </c>
      <c r="N276" s="152">
        <f>M276+15</f>
        <v>46169</v>
      </c>
      <c r="O276" s="152">
        <f>N276+7</f>
        <v>46176</v>
      </c>
      <c r="P276" s="152">
        <f>O276+13</f>
        <v>46189</v>
      </c>
      <c r="Q276" s="153"/>
      <c r="R276" s="152">
        <f>P276+7</f>
        <v>46196</v>
      </c>
      <c r="S276" s="152">
        <f>R276+10</f>
        <v>46206</v>
      </c>
      <c r="T276" s="152">
        <f>S276+4</f>
        <v>46210</v>
      </c>
      <c r="U276" s="152">
        <f>T276+3</f>
        <v>46213</v>
      </c>
      <c r="V276" s="78">
        <v>46218</v>
      </c>
      <c r="W276" s="78">
        <v>46223</v>
      </c>
      <c r="X276" s="10"/>
      <c r="Y276" s="10"/>
      <c r="Z276" s="10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</row>
    <row r="277" spans="1:42" s="62" customFormat="1" ht="24">
      <c r="A277" s="156"/>
      <c r="B277" s="175"/>
      <c r="C277" s="181"/>
      <c r="D277" s="162"/>
      <c r="E277" s="156"/>
      <c r="F277" s="156"/>
      <c r="G277" s="54" t="s">
        <v>19</v>
      </c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10"/>
      <c r="Y277" s="10"/>
      <c r="Z277" s="10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</row>
    <row r="278" spans="1:42" s="62" customFormat="1" ht="24">
      <c r="A278" s="156">
        <v>133</v>
      </c>
      <c r="B278" s="175" t="s">
        <v>345</v>
      </c>
      <c r="C278" s="181"/>
      <c r="D278" s="162"/>
      <c r="E278" s="156">
        <v>133</v>
      </c>
      <c r="F278" s="156" t="s">
        <v>40</v>
      </c>
      <c r="G278" s="55" t="s">
        <v>18</v>
      </c>
      <c r="H278" s="152">
        <v>46064</v>
      </c>
      <c r="I278" s="152">
        <f>30+H278</f>
        <v>46094</v>
      </c>
      <c r="J278" s="152">
        <f>3+I278</f>
        <v>46097</v>
      </c>
      <c r="K278" s="152">
        <f>30+J278</f>
        <v>46127</v>
      </c>
      <c r="L278" s="152">
        <v>46142</v>
      </c>
      <c r="M278" s="152">
        <f>L278+12</f>
        <v>46154</v>
      </c>
      <c r="N278" s="152">
        <f>M278+15</f>
        <v>46169</v>
      </c>
      <c r="O278" s="152">
        <f>N278+7</f>
        <v>46176</v>
      </c>
      <c r="P278" s="152">
        <f>O278+13</f>
        <v>46189</v>
      </c>
      <c r="Q278" s="153"/>
      <c r="R278" s="152">
        <f>P278+7</f>
        <v>46196</v>
      </c>
      <c r="S278" s="152">
        <f>R278+10</f>
        <v>46206</v>
      </c>
      <c r="T278" s="152">
        <f>S278+4</f>
        <v>46210</v>
      </c>
      <c r="U278" s="152">
        <f>T278+3</f>
        <v>46213</v>
      </c>
      <c r="V278" s="78">
        <v>46218</v>
      </c>
      <c r="W278" s="78">
        <v>46223</v>
      </c>
      <c r="X278" s="10"/>
      <c r="Y278" s="10"/>
      <c r="Z278" s="10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</row>
    <row r="279" spans="1:42" s="62" customFormat="1" ht="24">
      <c r="A279" s="156"/>
      <c r="B279" s="175"/>
      <c r="C279" s="181"/>
      <c r="D279" s="162"/>
      <c r="E279" s="156"/>
      <c r="F279" s="156"/>
      <c r="G279" s="54" t="s">
        <v>19</v>
      </c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10"/>
      <c r="Y279" s="10"/>
      <c r="Z279" s="10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</row>
    <row r="280" spans="1:42" s="62" customFormat="1" ht="24">
      <c r="A280" s="156">
        <v>134</v>
      </c>
      <c r="B280" s="175" t="s">
        <v>346</v>
      </c>
      <c r="C280" s="181"/>
      <c r="D280" s="162"/>
      <c r="E280" s="156">
        <v>134</v>
      </c>
      <c r="F280" s="156" t="s">
        <v>40</v>
      </c>
      <c r="G280" s="55" t="s">
        <v>18</v>
      </c>
      <c r="H280" s="152">
        <v>46064</v>
      </c>
      <c r="I280" s="152">
        <f>30+H280</f>
        <v>46094</v>
      </c>
      <c r="J280" s="152">
        <f>3+I280</f>
        <v>46097</v>
      </c>
      <c r="K280" s="152">
        <f>30+J280</f>
        <v>46127</v>
      </c>
      <c r="L280" s="152">
        <v>46142</v>
      </c>
      <c r="M280" s="152">
        <f>L280+12</f>
        <v>46154</v>
      </c>
      <c r="N280" s="152">
        <f>M280+15</f>
        <v>46169</v>
      </c>
      <c r="O280" s="152">
        <f>N280+7</f>
        <v>46176</v>
      </c>
      <c r="P280" s="152">
        <f>O280+13</f>
        <v>46189</v>
      </c>
      <c r="Q280" s="153"/>
      <c r="R280" s="152">
        <f>P280+7</f>
        <v>46196</v>
      </c>
      <c r="S280" s="152">
        <f>R280+10</f>
        <v>46206</v>
      </c>
      <c r="T280" s="152">
        <f>S280+4</f>
        <v>46210</v>
      </c>
      <c r="U280" s="152">
        <f>T280+3</f>
        <v>46213</v>
      </c>
      <c r="V280" s="78">
        <v>46218</v>
      </c>
      <c r="W280" s="78">
        <v>46223</v>
      </c>
      <c r="X280" s="10"/>
      <c r="Y280" s="10"/>
      <c r="Z280" s="10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</row>
    <row r="281" spans="1:42" s="62" customFormat="1" ht="24">
      <c r="A281" s="156"/>
      <c r="B281" s="175"/>
      <c r="C281" s="181"/>
      <c r="D281" s="162"/>
      <c r="E281" s="156"/>
      <c r="F281" s="156"/>
      <c r="G281" s="54" t="s">
        <v>19</v>
      </c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10"/>
      <c r="Y281" s="10"/>
      <c r="Z281" s="10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</row>
    <row r="282" spans="1:42" s="62" customFormat="1" ht="24">
      <c r="A282" s="156">
        <v>135</v>
      </c>
      <c r="B282" s="175" t="s">
        <v>343</v>
      </c>
      <c r="C282" s="181"/>
      <c r="D282" s="162"/>
      <c r="E282" s="156">
        <v>135</v>
      </c>
      <c r="F282" s="156" t="s">
        <v>40</v>
      </c>
      <c r="G282" s="55" t="s">
        <v>18</v>
      </c>
      <c r="H282" s="152">
        <v>46064</v>
      </c>
      <c r="I282" s="152">
        <f>30+H282</f>
        <v>46094</v>
      </c>
      <c r="J282" s="152">
        <f>3+I282</f>
        <v>46097</v>
      </c>
      <c r="K282" s="152">
        <f>30+J282</f>
        <v>46127</v>
      </c>
      <c r="L282" s="152">
        <v>46142</v>
      </c>
      <c r="M282" s="152">
        <f>L282+12</f>
        <v>46154</v>
      </c>
      <c r="N282" s="152">
        <f>M282+15</f>
        <v>46169</v>
      </c>
      <c r="O282" s="152">
        <f>N282+7</f>
        <v>46176</v>
      </c>
      <c r="P282" s="152">
        <f>O282+13</f>
        <v>46189</v>
      </c>
      <c r="Q282" s="153"/>
      <c r="R282" s="152">
        <f>P282+7</f>
        <v>46196</v>
      </c>
      <c r="S282" s="152">
        <f>R282+10</f>
        <v>46206</v>
      </c>
      <c r="T282" s="152">
        <f>S282+4</f>
        <v>46210</v>
      </c>
      <c r="U282" s="152">
        <f>T282+3</f>
        <v>46213</v>
      </c>
      <c r="V282" s="78">
        <v>46218</v>
      </c>
      <c r="W282" s="78">
        <v>46223</v>
      </c>
      <c r="X282" s="10"/>
      <c r="Y282" s="10"/>
      <c r="Z282" s="10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</row>
    <row r="283" spans="1:42" s="62" customFormat="1" ht="24">
      <c r="A283" s="156"/>
      <c r="B283" s="175"/>
      <c r="C283" s="181"/>
      <c r="D283" s="162"/>
      <c r="E283" s="156"/>
      <c r="F283" s="156"/>
      <c r="G283" s="54" t="s">
        <v>19</v>
      </c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10"/>
      <c r="Y283" s="10"/>
      <c r="Z283" s="10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</row>
    <row r="284" spans="1:42" s="62" customFormat="1" ht="24">
      <c r="A284" s="156">
        <v>136</v>
      </c>
      <c r="B284" s="175" t="s">
        <v>348</v>
      </c>
      <c r="C284" s="181"/>
      <c r="D284" s="162"/>
      <c r="E284" s="156">
        <v>136</v>
      </c>
      <c r="F284" s="156" t="s">
        <v>40</v>
      </c>
      <c r="G284" s="55" t="s">
        <v>18</v>
      </c>
      <c r="H284" s="152">
        <v>46064</v>
      </c>
      <c r="I284" s="152">
        <f>30+H284</f>
        <v>46094</v>
      </c>
      <c r="J284" s="152">
        <f>3+I284</f>
        <v>46097</v>
      </c>
      <c r="K284" s="152">
        <f>30+J284</f>
        <v>46127</v>
      </c>
      <c r="L284" s="152">
        <v>46142</v>
      </c>
      <c r="M284" s="152">
        <f>L284+12</f>
        <v>46154</v>
      </c>
      <c r="N284" s="152">
        <f>M284+15</f>
        <v>46169</v>
      </c>
      <c r="O284" s="152">
        <f>N284+7</f>
        <v>46176</v>
      </c>
      <c r="P284" s="152">
        <f>O284+13</f>
        <v>46189</v>
      </c>
      <c r="Q284" s="153"/>
      <c r="R284" s="152">
        <f>P284+7</f>
        <v>46196</v>
      </c>
      <c r="S284" s="152">
        <f>R284+10</f>
        <v>46206</v>
      </c>
      <c r="T284" s="152">
        <f>S284+4</f>
        <v>46210</v>
      </c>
      <c r="U284" s="152">
        <f>T284+3</f>
        <v>46213</v>
      </c>
      <c r="V284" s="78">
        <v>46218</v>
      </c>
      <c r="W284" s="78">
        <v>46223</v>
      </c>
      <c r="X284" s="10"/>
      <c r="Y284" s="10"/>
      <c r="Z284" s="10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</row>
    <row r="285" spans="1:42" s="62" customFormat="1" ht="24">
      <c r="A285" s="156"/>
      <c r="B285" s="175"/>
      <c r="C285" s="181"/>
      <c r="D285" s="162"/>
      <c r="E285" s="156"/>
      <c r="F285" s="156"/>
      <c r="G285" s="54" t="s">
        <v>19</v>
      </c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10"/>
      <c r="Y285" s="10"/>
      <c r="Z285" s="10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</row>
    <row r="286" spans="1:42" s="62" customFormat="1" ht="24">
      <c r="A286" s="156">
        <v>137</v>
      </c>
      <c r="B286" s="175" t="s">
        <v>349</v>
      </c>
      <c r="C286" s="181"/>
      <c r="D286" s="162"/>
      <c r="E286" s="156">
        <v>137</v>
      </c>
      <c r="F286" s="156" t="s">
        <v>40</v>
      </c>
      <c r="G286" s="55" t="s">
        <v>18</v>
      </c>
      <c r="H286" s="152">
        <v>46064</v>
      </c>
      <c r="I286" s="152">
        <f>30+H286</f>
        <v>46094</v>
      </c>
      <c r="J286" s="152">
        <f>3+I286</f>
        <v>46097</v>
      </c>
      <c r="K286" s="152">
        <f>30+J286</f>
        <v>46127</v>
      </c>
      <c r="L286" s="152">
        <v>46142</v>
      </c>
      <c r="M286" s="152">
        <f>L286+12</f>
        <v>46154</v>
      </c>
      <c r="N286" s="152">
        <f>M286+15</f>
        <v>46169</v>
      </c>
      <c r="O286" s="152">
        <f>N286+7</f>
        <v>46176</v>
      </c>
      <c r="P286" s="152">
        <f>O286+13</f>
        <v>46189</v>
      </c>
      <c r="Q286" s="153"/>
      <c r="R286" s="152">
        <f>P286+7</f>
        <v>46196</v>
      </c>
      <c r="S286" s="152">
        <f>R286+10</f>
        <v>46206</v>
      </c>
      <c r="T286" s="152">
        <f>S286+4</f>
        <v>46210</v>
      </c>
      <c r="U286" s="152">
        <f>T286+3</f>
        <v>46213</v>
      </c>
      <c r="V286" s="78">
        <v>46218</v>
      </c>
      <c r="W286" s="78">
        <v>46223</v>
      </c>
      <c r="X286" s="10"/>
      <c r="Y286" s="10"/>
      <c r="Z286" s="10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</row>
    <row r="287" spans="1:42" s="62" customFormat="1" ht="24">
      <c r="A287" s="156"/>
      <c r="B287" s="175"/>
      <c r="C287" s="181"/>
      <c r="D287" s="162"/>
      <c r="E287" s="156"/>
      <c r="F287" s="156"/>
      <c r="G287" s="54" t="s">
        <v>19</v>
      </c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10"/>
      <c r="Y287" s="10"/>
      <c r="Z287" s="10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</row>
    <row r="288" spans="1:42" s="62" customFormat="1" ht="24">
      <c r="A288" s="156">
        <v>138</v>
      </c>
      <c r="B288" s="175" t="s">
        <v>350</v>
      </c>
      <c r="C288" s="181"/>
      <c r="D288" s="162"/>
      <c r="E288" s="156">
        <v>138</v>
      </c>
      <c r="F288" s="156" t="s">
        <v>40</v>
      </c>
      <c r="G288" s="55" t="s">
        <v>18</v>
      </c>
      <c r="H288" s="152">
        <v>46064</v>
      </c>
      <c r="I288" s="152">
        <f>30+H288</f>
        <v>46094</v>
      </c>
      <c r="J288" s="152">
        <f>3+I288</f>
        <v>46097</v>
      </c>
      <c r="K288" s="152">
        <f>30+J288</f>
        <v>46127</v>
      </c>
      <c r="L288" s="152">
        <v>46142</v>
      </c>
      <c r="M288" s="152">
        <f>L288+12</f>
        <v>46154</v>
      </c>
      <c r="N288" s="152">
        <f>M288+15</f>
        <v>46169</v>
      </c>
      <c r="O288" s="152">
        <f>N288+7</f>
        <v>46176</v>
      </c>
      <c r="P288" s="152">
        <f>O288+13</f>
        <v>46189</v>
      </c>
      <c r="Q288" s="153"/>
      <c r="R288" s="152">
        <f>P288+7</f>
        <v>46196</v>
      </c>
      <c r="S288" s="152">
        <f>R288+10</f>
        <v>46206</v>
      </c>
      <c r="T288" s="152">
        <f>S288+4</f>
        <v>46210</v>
      </c>
      <c r="U288" s="152">
        <f>T288+3</f>
        <v>46213</v>
      </c>
      <c r="V288" s="78">
        <v>46218</v>
      </c>
      <c r="W288" s="78">
        <v>46223</v>
      </c>
      <c r="X288" s="10"/>
      <c r="Y288" s="10"/>
      <c r="Z288" s="10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</row>
    <row r="289" spans="1:42" s="62" customFormat="1" ht="24">
      <c r="A289" s="156"/>
      <c r="B289" s="175"/>
      <c r="C289" s="181"/>
      <c r="D289" s="162"/>
      <c r="E289" s="156"/>
      <c r="F289" s="156"/>
      <c r="G289" s="54" t="s">
        <v>19</v>
      </c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10"/>
      <c r="Y289" s="10"/>
      <c r="Z289" s="10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</row>
    <row r="290" spans="1:42" s="62" customFormat="1" ht="24">
      <c r="A290" s="156">
        <v>139</v>
      </c>
      <c r="B290" s="175" t="s">
        <v>351</v>
      </c>
      <c r="C290" s="181"/>
      <c r="D290" s="162"/>
      <c r="E290" s="156">
        <v>139</v>
      </c>
      <c r="F290" s="156" t="s">
        <v>40</v>
      </c>
      <c r="G290" s="55" t="s">
        <v>18</v>
      </c>
      <c r="H290" s="152">
        <v>46064</v>
      </c>
      <c r="I290" s="152">
        <f>30+H290</f>
        <v>46094</v>
      </c>
      <c r="J290" s="152">
        <f>3+I290</f>
        <v>46097</v>
      </c>
      <c r="K290" s="152">
        <f>30+J290</f>
        <v>46127</v>
      </c>
      <c r="L290" s="152">
        <v>46142</v>
      </c>
      <c r="M290" s="152">
        <f>L290+12</f>
        <v>46154</v>
      </c>
      <c r="N290" s="152">
        <f>M290+15</f>
        <v>46169</v>
      </c>
      <c r="O290" s="152">
        <f>N290+7</f>
        <v>46176</v>
      </c>
      <c r="P290" s="152">
        <f>O290+13</f>
        <v>46189</v>
      </c>
      <c r="Q290" s="153"/>
      <c r="R290" s="152">
        <f>P290+7</f>
        <v>46196</v>
      </c>
      <c r="S290" s="152">
        <f>R290+10</f>
        <v>46206</v>
      </c>
      <c r="T290" s="152">
        <f>S290+4</f>
        <v>46210</v>
      </c>
      <c r="U290" s="152">
        <f>T290+3</f>
        <v>46213</v>
      </c>
      <c r="V290" s="78">
        <v>46218</v>
      </c>
      <c r="W290" s="78">
        <v>46223</v>
      </c>
      <c r="X290" s="10"/>
      <c r="Y290" s="10"/>
      <c r="Z290" s="10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</row>
    <row r="291" spans="1:42" s="62" customFormat="1" ht="24">
      <c r="A291" s="156"/>
      <c r="B291" s="175"/>
      <c r="C291" s="181"/>
      <c r="D291" s="162"/>
      <c r="E291" s="156"/>
      <c r="F291" s="156"/>
      <c r="G291" s="54" t="s">
        <v>19</v>
      </c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10"/>
      <c r="Y291" s="10"/>
      <c r="Z291" s="10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</row>
    <row r="292" spans="1:42" s="62" customFormat="1" ht="24">
      <c r="A292" s="156">
        <v>140</v>
      </c>
      <c r="B292" s="175" t="s">
        <v>352</v>
      </c>
      <c r="C292" s="181"/>
      <c r="D292" s="162"/>
      <c r="E292" s="156">
        <v>140</v>
      </c>
      <c r="F292" s="156" t="s">
        <v>40</v>
      </c>
      <c r="G292" s="55" t="s">
        <v>18</v>
      </c>
      <c r="H292" s="152">
        <v>46064</v>
      </c>
      <c r="I292" s="152">
        <f>30+H292</f>
        <v>46094</v>
      </c>
      <c r="J292" s="152">
        <f>3+I292</f>
        <v>46097</v>
      </c>
      <c r="K292" s="152">
        <f>30+J292</f>
        <v>46127</v>
      </c>
      <c r="L292" s="152">
        <v>46142</v>
      </c>
      <c r="M292" s="152">
        <f>L292+12</f>
        <v>46154</v>
      </c>
      <c r="N292" s="152">
        <f>M292+15</f>
        <v>46169</v>
      </c>
      <c r="O292" s="152">
        <f>N292+7</f>
        <v>46176</v>
      </c>
      <c r="P292" s="152">
        <f>O292+13</f>
        <v>46189</v>
      </c>
      <c r="Q292" s="153"/>
      <c r="R292" s="152">
        <f>P292+7</f>
        <v>46196</v>
      </c>
      <c r="S292" s="152">
        <f>R292+10</f>
        <v>46206</v>
      </c>
      <c r="T292" s="152">
        <f>S292+4</f>
        <v>46210</v>
      </c>
      <c r="U292" s="152">
        <f>T292+3</f>
        <v>46213</v>
      </c>
      <c r="V292" s="78">
        <v>46218</v>
      </c>
      <c r="W292" s="78">
        <v>46223</v>
      </c>
      <c r="X292" s="10"/>
      <c r="Y292" s="10"/>
      <c r="Z292" s="10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</row>
    <row r="293" spans="1:42" s="62" customFormat="1" ht="24">
      <c r="A293" s="156"/>
      <c r="B293" s="175"/>
      <c r="C293" s="181"/>
      <c r="D293" s="162"/>
      <c r="E293" s="156"/>
      <c r="F293" s="156"/>
      <c r="G293" s="54" t="s">
        <v>19</v>
      </c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10"/>
      <c r="Y293" s="10"/>
      <c r="Z293" s="10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</row>
    <row r="294" spans="1:42" s="62" customFormat="1" ht="24">
      <c r="A294" s="156">
        <v>141</v>
      </c>
      <c r="B294" s="175" t="s">
        <v>353</v>
      </c>
      <c r="C294" s="181"/>
      <c r="D294" s="162"/>
      <c r="E294" s="156">
        <v>141</v>
      </c>
      <c r="F294" s="156" t="s">
        <v>40</v>
      </c>
      <c r="G294" s="55" t="s">
        <v>18</v>
      </c>
      <c r="H294" s="152">
        <v>46064</v>
      </c>
      <c r="I294" s="152">
        <f>30+H294</f>
        <v>46094</v>
      </c>
      <c r="J294" s="152">
        <f>3+I294</f>
        <v>46097</v>
      </c>
      <c r="K294" s="152">
        <f>30+J294</f>
        <v>46127</v>
      </c>
      <c r="L294" s="152">
        <v>46142</v>
      </c>
      <c r="M294" s="152">
        <f>L294+12</f>
        <v>46154</v>
      </c>
      <c r="N294" s="152">
        <f>M294+15</f>
        <v>46169</v>
      </c>
      <c r="O294" s="152">
        <f>N294+7</f>
        <v>46176</v>
      </c>
      <c r="P294" s="152">
        <f>O294+13</f>
        <v>46189</v>
      </c>
      <c r="Q294" s="153"/>
      <c r="R294" s="152">
        <f>P294+7</f>
        <v>46196</v>
      </c>
      <c r="S294" s="152">
        <f>R294+10</f>
        <v>46206</v>
      </c>
      <c r="T294" s="152">
        <f>S294+4</f>
        <v>46210</v>
      </c>
      <c r="U294" s="152">
        <f>T294+3</f>
        <v>46213</v>
      </c>
      <c r="V294" s="78">
        <v>46218</v>
      </c>
      <c r="W294" s="78">
        <v>46223</v>
      </c>
      <c r="X294" s="10"/>
      <c r="Y294" s="10"/>
      <c r="Z294" s="10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</row>
    <row r="295" spans="1:42" s="62" customFormat="1" ht="24">
      <c r="A295" s="156"/>
      <c r="B295" s="175"/>
      <c r="C295" s="181"/>
      <c r="D295" s="162"/>
      <c r="E295" s="156"/>
      <c r="F295" s="156"/>
      <c r="G295" s="54" t="s">
        <v>19</v>
      </c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10"/>
      <c r="Y295" s="10"/>
      <c r="Z295" s="10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</row>
    <row r="296" spans="1:42" s="62" customFormat="1" ht="24">
      <c r="A296" s="156">
        <v>142</v>
      </c>
      <c r="B296" s="175" t="s">
        <v>354</v>
      </c>
      <c r="C296" s="181"/>
      <c r="D296" s="162"/>
      <c r="E296" s="156">
        <v>142</v>
      </c>
      <c r="F296" s="156" t="s">
        <v>40</v>
      </c>
      <c r="G296" s="55" t="s">
        <v>18</v>
      </c>
      <c r="H296" s="152">
        <v>46064</v>
      </c>
      <c r="I296" s="152">
        <f>30+H296</f>
        <v>46094</v>
      </c>
      <c r="J296" s="152">
        <f>3+I296</f>
        <v>46097</v>
      </c>
      <c r="K296" s="152">
        <f>30+J296</f>
        <v>46127</v>
      </c>
      <c r="L296" s="152">
        <v>46142</v>
      </c>
      <c r="M296" s="152">
        <f>L296+12</f>
        <v>46154</v>
      </c>
      <c r="N296" s="152">
        <f>M296+15</f>
        <v>46169</v>
      </c>
      <c r="O296" s="152">
        <f>N296+7</f>
        <v>46176</v>
      </c>
      <c r="P296" s="152">
        <f>O296+13</f>
        <v>46189</v>
      </c>
      <c r="Q296" s="153"/>
      <c r="R296" s="152">
        <f>P296+7</f>
        <v>46196</v>
      </c>
      <c r="S296" s="152">
        <f>R296+10</f>
        <v>46206</v>
      </c>
      <c r="T296" s="152">
        <f>S296+4</f>
        <v>46210</v>
      </c>
      <c r="U296" s="152">
        <f>T296+3</f>
        <v>46213</v>
      </c>
      <c r="V296" s="78">
        <v>46218</v>
      </c>
      <c r="W296" s="78">
        <v>46223</v>
      </c>
      <c r="X296" s="10"/>
      <c r="Y296" s="10"/>
      <c r="Z296" s="10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</row>
    <row r="297" spans="1:42" s="62" customFormat="1" ht="24">
      <c r="A297" s="156"/>
      <c r="B297" s="175"/>
      <c r="C297" s="181"/>
      <c r="D297" s="162"/>
      <c r="E297" s="156"/>
      <c r="F297" s="156"/>
      <c r="G297" s="54" t="s">
        <v>19</v>
      </c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10"/>
      <c r="Y297" s="10"/>
      <c r="Z297" s="10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</row>
    <row r="298" spans="1:42" s="62" customFormat="1" ht="24">
      <c r="A298" s="156">
        <v>143</v>
      </c>
      <c r="B298" s="175" t="s">
        <v>355</v>
      </c>
      <c r="C298" s="181"/>
      <c r="D298" s="162"/>
      <c r="E298" s="156">
        <v>143</v>
      </c>
      <c r="F298" s="156" t="s">
        <v>40</v>
      </c>
      <c r="G298" s="55" t="s">
        <v>18</v>
      </c>
      <c r="H298" s="152">
        <v>46064</v>
      </c>
      <c r="I298" s="152">
        <f>30+H298</f>
        <v>46094</v>
      </c>
      <c r="J298" s="152">
        <f>3+I298</f>
        <v>46097</v>
      </c>
      <c r="K298" s="152">
        <f>30+J298</f>
        <v>46127</v>
      </c>
      <c r="L298" s="152">
        <v>46142</v>
      </c>
      <c r="M298" s="152">
        <f>L298+12</f>
        <v>46154</v>
      </c>
      <c r="N298" s="152">
        <f>M298+15</f>
        <v>46169</v>
      </c>
      <c r="O298" s="152">
        <f>N298+7</f>
        <v>46176</v>
      </c>
      <c r="P298" s="152">
        <f>O298+13</f>
        <v>46189</v>
      </c>
      <c r="Q298" s="153"/>
      <c r="R298" s="152">
        <f>P298+7</f>
        <v>46196</v>
      </c>
      <c r="S298" s="152">
        <f>R298+10</f>
        <v>46206</v>
      </c>
      <c r="T298" s="152">
        <f>S298+4</f>
        <v>46210</v>
      </c>
      <c r="U298" s="152">
        <f>T298+3</f>
        <v>46213</v>
      </c>
      <c r="V298" s="78">
        <v>46218</v>
      </c>
      <c r="W298" s="78">
        <v>46223</v>
      </c>
      <c r="X298" s="10"/>
      <c r="Y298" s="10"/>
      <c r="Z298" s="10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</row>
    <row r="299" spans="1:42" s="62" customFormat="1" ht="24">
      <c r="A299" s="156"/>
      <c r="B299" s="175"/>
      <c r="C299" s="181"/>
      <c r="D299" s="162"/>
      <c r="E299" s="156"/>
      <c r="F299" s="156"/>
      <c r="G299" s="54" t="s">
        <v>19</v>
      </c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10"/>
      <c r="Y299" s="10"/>
      <c r="Z299" s="10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</row>
    <row r="300" spans="1:42" s="62" customFormat="1" ht="24">
      <c r="A300" s="156">
        <v>144</v>
      </c>
      <c r="B300" s="175" t="s">
        <v>356</v>
      </c>
      <c r="C300" s="181"/>
      <c r="D300" s="162"/>
      <c r="E300" s="156">
        <v>144</v>
      </c>
      <c r="F300" s="156" t="s">
        <v>40</v>
      </c>
      <c r="G300" s="55" t="s">
        <v>18</v>
      </c>
      <c r="H300" s="152">
        <v>46064</v>
      </c>
      <c r="I300" s="152">
        <f>30+H300</f>
        <v>46094</v>
      </c>
      <c r="J300" s="152">
        <f>3+I300</f>
        <v>46097</v>
      </c>
      <c r="K300" s="152">
        <f>30+J300</f>
        <v>46127</v>
      </c>
      <c r="L300" s="152">
        <v>46142</v>
      </c>
      <c r="M300" s="152">
        <f>L300+12</f>
        <v>46154</v>
      </c>
      <c r="N300" s="152">
        <f>M300+15</f>
        <v>46169</v>
      </c>
      <c r="O300" s="152">
        <f>N300+7</f>
        <v>46176</v>
      </c>
      <c r="P300" s="152">
        <f>O300+13</f>
        <v>46189</v>
      </c>
      <c r="Q300" s="153"/>
      <c r="R300" s="152">
        <f>P300+7</f>
        <v>46196</v>
      </c>
      <c r="S300" s="152">
        <f>R300+10</f>
        <v>46206</v>
      </c>
      <c r="T300" s="152">
        <f>S300+4</f>
        <v>46210</v>
      </c>
      <c r="U300" s="152">
        <f>T300+3</f>
        <v>46213</v>
      </c>
      <c r="V300" s="78">
        <v>46218</v>
      </c>
      <c r="W300" s="78">
        <v>46223</v>
      </c>
      <c r="X300" s="10"/>
      <c r="Y300" s="10"/>
      <c r="Z300" s="10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</row>
    <row r="301" spans="1:42" s="62" customFormat="1" ht="24">
      <c r="A301" s="156"/>
      <c r="B301" s="175"/>
      <c r="C301" s="181"/>
      <c r="D301" s="162"/>
      <c r="E301" s="156"/>
      <c r="F301" s="156"/>
      <c r="G301" s="54" t="s">
        <v>19</v>
      </c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10"/>
      <c r="Y301" s="10"/>
      <c r="Z301" s="10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</row>
    <row r="302" spans="1:42" s="62" customFormat="1" ht="24">
      <c r="A302" s="156">
        <v>145</v>
      </c>
      <c r="B302" s="175" t="s">
        <v>213</v>
      </c>
      <c r="C302" s="181"/>
      <c r="D302" s="162"/>
      <c r="E302" s="156">
        <v>145</v>
      </c>
      <c r="F302" s="156" t="s">
        <v>40</v>
      </c>
      <c r="G302" s="55" t="s">
        <v>18</v>
      </c>
      <c r="H302" s="152">
        <v>46064</v>
      </c>
      <c r="I302" s="152">
        <f>30+H302</f>
        <v>46094</v>
      </c>
      <c r="J302" s="152">
        <f>3+I302</f>
        <v>46097</v>
      </c>
      <c r="K302" s="152">
        <f>30+J302</f>
        <v>46127</v>
      </c>
      <c r="L302" s="152">
        <v>46142</v>
      </c>
      <c r="M302" s="152">
        <f>L302+12</f>
        <v>46154</v>
      </c>
      <c r="N302" s="152">
        <f>M302+15</f>
        <v>46169</v>
      </c>
      <c r="O302" s="152">
        <f>N302+7</f>
        <v>46176</v>
      </c>
      <c r="P302" s="152">
        <f>O302+13</f>
        <v>46189</v>
      </c>
      <c r="Q302" s="153"/>
      <c r="R302" s="152">
        <f>P302+7</f>
        <v>46196</v>
      </c>
      <c r="S302" s="152">
        <f>R302+10</f>
        <v>46206</v>
      </c>
      <c r="T302" s="152">
        <f>S302+4</f>
        <v>46210</v>
      </c>
      <c r="U302" s="152">
        <f>T302+3</f>
        <v>46213</v>
      </c>
      <c r="V302" s="78">
        <v>46218</v>
      </c>
      <c r="W302" s="78">
        <v>46223</v>
      </c>
      <c r="X302" s="10"/>
      <c r="Y302" s="10"/>
      <c r="Z302" s="10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</row>
    <row r="303" spans="1:42" s="62" customFormat="1" ht="24">
      <c r="A303" s="156"/>
      <c r="B303" s="175"/>
      <c r="C303" s="181"/>
      <c r="D303" s="162"/>
      <c r="E303" s="156"/>
      <c r="F303" s="156"/>
      <c r="G303" s="54" t="s">
        <v>19</v>
      </c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10"/>
      <c r="Y303" s="10"/>
      <c r="Z303" s="10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</row>
    <row r="304" spans="1:42" s="62" customFormat="1" ht="24">
      <c r="A304" s="156">
        <v>146</v>
      </c>
      <c r="B304" s="175" t="s">
        <v>357</v>
      </c>
      <c r="C304" s="181"/>
      <c r="D304" s="162"/>
      <c r="E304" s="156">
        <v>146</v>
      </c>
      <c r="F304" s="156" t="s">
        <v>40</v>
      </c>
      <c r="G304" s="55" t="s">
        <v>18</v>
      </c>
      <c r="H304" s="152">
        <v>46064</v>
      </c>
      <c r="I304" s="152">
        <f>30+H304</f>
        <v>46094</v>
      </c>
      <c r="J304" s="152">
        <f>3+I304</f>
        <v>46097</v>
      </c>
      <c r="K304" s="152">
        <f>30+J304</f>
        <v>46127</v>
      </c>
      <c r="L304" s="152">
        <v>46142</v>
      </c>
      <c r="M304" s="152">
        <f>L304+12</f>
        <v>46154</v>
      </c>
      <c r="N304" s="152">
        <f>M304+15</f>
        <v>46169</v>
      </c>
      <c r="O304" s="152">
        <f>N304+7</f>
        <v>46176</v>
      </c>
      <c r="P304" s="152">
        <f>O304+13</f>
        <v>46189</v>
      </c>
      <c r="Q304" s="153"/>
      <c r="R304" s="152">
        <f>P304+7</f>
        <v>46196</v>
      </c>
      <c r="S304" s="152">
        <f>R304+10</f>
        <v>46206</v>
      </c>
      <c r="T304" s="152">
        <f>S304+4</f>
        <v>46210</v>
      </c>
      <c r="U304" s="152">
        <f>T304+3</f>
        <v>46213</v>
      </c>
      <c r="V304" s="78">
        <v>46218</v>
      </c>
      <c r="W304" s="78">
        <v>46223</v>
      </c>
      <c r="X304" s="10"/>
      <c r="Y304" s="10"/>
      <c r="Z304" s="10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</row>
    <row r="305" spans="1:42" s="62" customFormat="1" ht="24">
      <c r="A305" s="156"/>
      <c r="B305" s="175"/>
      <c r="C305" s="181"/>
      <c r="D305" s="162"/>
      <c r="E305" s="156"/>
      <c r="F305" s="156"/>
      <c r="G305" s="54" t="s">
        <v>19</v>
      </c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10"/>
      <c r="Y305" s="10"/>
      <c r="Z305" s="10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</row>
    <row r="306" spans="1:42" s="62" customFormat="1" ht="24">
      <c r="A306" s="156">
        <v>147</v>
      </c>
      <c r="B306" s="175" t="s">
        <v>359</v>
      </c>
      <c r="C306" s="181"/>
      <c r="D306" s="162"/>
      <c r="E306" s="156">
        <v>147</v>
      </c>
      <c r="F306" s="156" t="s">
        <v>40</v>
      </c>
      <c r="G306" s="55" t="s">
        <v>18</v>
      </c>
      <c r="H306" s="152">
        <v>46064</v>
      </c>
      <c r="I306" s="152">
        <f>30+H306</f>
        <v>46094</v>
      </c>
      <c r="J306" s="152">
        <f>3+I306</f>
        <v>46097</v>
      </c>
      <c r="K306" s="152">
        <f>30+J306</f>
        <v>46127</v>
      </c>
      <c r="L306" s="152">
        <v>46142</v>
      </c>
      <c r="M306" s="152">
        <f>L306+12</f>
        <v>46154</v>
      </c>
      <c r="N306" s="152">
        <f>M306+15</f>
        <v>46169</v>
      </c>
      <c r="O306" s="152">
        <f>N306+7</f>
        <v>46176</v>
      </c>
      <c r="P306" s="152">
        <f>O306+13</f>
        <v>46189</v>
      </c>
      <c r="Q306" s="153"/>
      <c r="R306" s="152">
        <f>P306+7</f>
        <v>46196</v>
      </c>
      <c r="S306" s="152">
        <f>R306+10</f>
        <v>46206</v>
      </c>
      <c r="T306" s="152">
        <f>S306+4</f>
        <v>46210</v>
      </c>
      <c r="U306" s="152">
        <f>T306+3</f>
        <v>46213</v>
      </c>
      <c r="V306" s="78">
        <v>46218</v>
      </c>
      <c r="W306" s="78">
        <v>46223</v>
      </c>
      <c r="X306" s="10"/>
      <c r="Y306" s="10"/>
      <c r="Z306" s="10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</row>
    <row r="307" spans="1:42" s="62" customFormat="1" ht="24">
      <c r="A307" s="156"/>
      <c r="B307" s="175"/>
      <c r="C307" s="181"/>
      <c r="D307" s="162"/>
      <c r="E307" s="156"/>
      <c r="F307" s="156"/>
      <c r="G307" s="54" t="s">
        <v>19</v>
      </c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10"/>
      <c r="Y307" s="10"/>
      <c r="Z307" s="10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</row>
    <row r="308" spans="1:42" s="62" customFormat="1" ht="24">
      <c r="A308" s="156">
        <v>148</v>
      </c>
      <c r="B308" s="176" t="s">
        <v>358</v>
      </c>
      <c r="C308" s="181"/>
      <c r="D308" s="162"/>
      <c r="E308" s="156">
        <v>148</v>
      </c>
      <c r="F308" s="156" t="s">
        <v>40</v>
      </c>
      <c r="G308" s="55" t="s">
        <v>18</v>
      </c>
      <c r="H308" s="152">
        <v>46064</v>
      </c>
      <c r="I308" s="152">
        <f>30+H308</f>
        <v>46094</v>
      </c>
      <c r="J308" s="152">
        <f>3+I308</f>
        <v>46097</v>
      </c>
      <c r="K308" s="152">
        <f>30+J308</f>
        <v>46127</v>
      </c>
      <c r="L308" s="152">
        <v>46142</v>
      </c>
      <c r="M308" s="152">
        <f>L308+12</f>
        <v>46154</v>
      </c>
      <c r="N308" s="152">
        <f>M308+15</f>
        <v>46169</v>
      </c>
      <c r="O308" s="152">
        <f>N308+7</f>
        <v>46176</v>
      </c>
      <c r="P308" s="152">
        <f>O308+13</f>
        <v>46189</v>
      </c>
      <c r="Q308" s="153"/>
      <c r="R308" s="152">
        <f>P308+7</f>
        <v>46196</v>
      </c>
      <c r="S308" s="152">
        <f>R308+10</f>
        <v>46206</v>
      </c>
      <c r="T308" s="152">
        <f>S308+4</f>
        <v>46210</v>
      </c>
      <c r="U308" s="152">
        <f>T308+3</f>
        <v>46213</v>
      </c>
      <c r="V308" s="78">
        <v>46218</v>
      </c>
      <c r="W308" s="78">
        <v>46223</v>
      </c>
      <c r="X308" s="10"/>
      <c r="Y308" s="10"/>
      <c r="Z308" s="10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</row>
    <row r="309" spans="1:42" s="62" customFormat="1" ht="24">
      <c r="A309" s="156"/>
      <c r="B309" s="176"/>
      <c r="C309" s="181"/>
      <c r="D309" s="163"/>
      <c r="E309" s="156"/>
      <c r="F309" s="156"/>
      <c r="G309" s="54" t="s">
        <v>19</v>
      </c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10"/>
      <c r="Y309" s="10"/>
      <c r="Z309" s="10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</row>
    <row r="310" spans="1:42" s="62" customFormat="1" ht="24">
      <c r="A310" s="156">
        <v>149</v>
      </c>
      <c r="B310" s="176" t="s">
        <v>360</v>
      </c>
      <c r="C310" s="173" t="s">
        <v>121</v>
      </c>
      <c r="D310" s="180"/>
      <c r="E310" s="156">
        <v>149</v>
      </c>
      <c r="F310" s="156" t="s">
        <v>40</v>
      </c>
      <c r="G310" s="55" t="s">
        <v>18</v>
      </c>
      <c r="H310" s="152">
        <v>46064</v>
      </c>
      <c r="I310" s="152">
        <f>30+H310</f>
        <v>46094</v>
      </c>
      <c r="J310" s="152">
        <f>3+I310</f>
        <v>46097</v>
      </c>
      <c r="K310" s="152">
        <f>30+J310</f>
        <v>46127</v>
      </c>
      <c r="L310" s="152">
        <v>46142</v>
      </c>
      <c r="M310" s="152">
        <f>L310+12</f>
        <v>46154</v>
      </c>
      <c r="N310" s="152">
        <f>M310+15</f>
        <v>46169</v>
      </c>
      <c r="O310" s="152">
        <f>N310+7</f>
        <v>46176</v>
      </c>
      <c r="P310" s="152">
        <f>O310+13</f>
        <v>46189</v>
      </c>
      <c r="Q310" s="153"/>
      <c r="R310" s="152">
        <f>P310+7</f>
        <v>46196</v>
      </c>
      <c r="S310" s="152">
        <f>R310+10</f>
        <v>46206</v>
      </c>
      <c r="T310" s="152">
        <f>S310+4</f>
        <v>46210</v>
      </c>
      <c r="U310" s="152">
        <f>T310+3</f>
        <v>46213</v>
      </c>
      <c r="V310" s="78">
        <v>46218</v>
      </c>
      <c r="W310" s="78">
        <v>46223</v>
      </c>
      <c r="X310" s="10"/>
      <c r="Y310" s="10"/>
      <c r="Z310" s="10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</row>
    <row r="311" spans="1:42" s="62" customFormat="1" ht="24">
      <c r="A311" s="156"/>
      <c r="B311" s="176"/>
      <c r="C311" s="173"/>
      <c r="D311" s="180"/>
      <c r="E311" s="156"/>
      <c r="F311" s="156"/>
      <c r="G311" s="54" t="s">
        <v>19</v>
      </c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10"/>
      <c r="Y311" s="10"/>
      <c r="Z311" s="10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</row>
    <row r="312" spans="1:42" s="62" customFormat="1" ht="24">
      <c r="A312" s="156">
        <v>150</v>
      </c>
      <c r="B312" s="176" t="s">
        <v>361</v>
      </c>
      <c r="C312" s="174" t="s">
        <v>212</v>
      </c>
      <c r="D312" s="180" t="s">
        <v>59</v>
      </c>
      <c r="E312" s="156">
        <v>150</v>
      </c>
      <c r="F312" s="156" t="s">
        <v>40</v>
      </c>
      <c r="G312" s="55" t="s">
        <v>18</v>
      </c>
      <c r="H312" s="152">
        <v>46064</v>
      </c>
      <c r="I312" s="152">
        <f>30+H312</f>
        <v>46094</v>
      </c>
      <c r="J312" s="152">
        <f>3+I312</f>
        <v>46097</v>
      </c>
      <c r="K312" s="152">
        <f>30+J312</f>
        <v>46127</v>
      </c>
      <c r="L312" s="152">
        <v>46142</v>
      </c>
      <c r="M312" s="152">
        <f>L312+12</f>
        <v>46154</v>
      </c>
      <c r="N312" s="152">
        <f>M312+15</f>
        <v>46169</v>
      </c>
      <c r="O312" s="152">
        <f>N312+7</f>
        <v>46176</v>
      </c>
      <c r="P312" s="152">
        <f>O312+13</f>
        <v>46189</v>
      </c>
      <c r="Q312" s="153"/>
      <c r="R312" s="152">
        <f>P312+7</f>
        <v>46196</v>
      </c>
      <c r="S312" s="152">
        <f>R312+10</f>
        <v>46206</v>
      </c>
      <c r="T312" s="152">
        <f>S312+4</f>
        <v>46210</v>
      </c>
      <c r="U312" s="152">
        <f>T312+3</f>
        <v>46213</v>
      </c>
      <c r="V312" s="78">
        <v>46218</v>
      </c>
      <c r="W312" s="78">
        <v>46223</v>
      </c>
      <c r="X312" s="10"/>
      <c r="Y312" s="10"/>
      <c r="Z312" s="10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</row>
    <row r="313" spans="1:42" s="62" customFormat="1" ht="24">
      <c r="A313" s="156"/>
      <c r="B313" s="176"/>
      <c r="C313" s="174"/>
      <c r="D313" s="180"/>
      <c r="E313" s="156"/>
      <c r="F313" s="156"/>
      <c r="G313" s="54" t="s">
        <v>19</v>
      </c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10"/>
      <c r="Y313" s="10"/>
      <c r="Z313" s="10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</row>
    <row r="314" spans="1:42" s="62" customFormat="1" ht="24">
      <c r="A314" s="156">
        <v>151</v>
      </c>
      <c r="B314" s="176" t="s">
        <v>214</v>
      </c>
      <c r="C314" s="174"/>
      <c r="D314" s="180"/>
      <c r="E314" s="156">
        <v>151</v>
      </c>
      <c r="F314" s="156" t="s">
        <v>40</v>
      </c>
      <c r="G314" s="55" t="s">
        <v>18</v>
      </c>
      <c r="H314" s="152">
        <v>46064</v>
      </c>
      <c r="I314" s="152">
        <f>30+H314</f>
        <v>46094</v>
      </c>
      <c r="J314" s="152">
        <f>3+I314</f>
        <v>46097</v>
      </c>
      <c r="K314" s="152">
        <f>30+J314</f>
        <v>46127</v>
      </c>
      <c r="L314" s="152">
        <v>46142</v>
      </c>
      <c r="M314" s="152">
        <f>L314+12</f>
        <v>46154</v>
      </c>
      <c r="N314" s="152">
        <f>M314+15</f>
        <v>46169</v>
      </c>
      <c r="O314" s="152">
        <f>N314+7</f>
        <v>46176</v>
      </c>
      <c r="P314" s="152">
        <f>O314+13</f>
        <v>46189</v>
      </c>
      <c r="Q314" s="153"/>
      <c r="R314" s="152">
        <f>P314+7</f>
        <v>46196</v>
      </c>
      <c r="S314" s="152">
        <f>R314+10</f>
        <v>46206</v>
      </c>
      <c r="T314" s="152">
        <f>S314+4</f>
        <v>46210</v>
      </c>
      <c r="U314" s="152">
        <f>T314+3</f>
        <v>46213</v>
      </c>
      <c r="V314" s="78">
        <v>46218</v>
      </c>
      <c r="W314" s="78">
        <v>46223</v>
      </c>
      <c r="X314" s="10"/>
      <c r="Y314" s="10"/>
      <c r="Z314" s="10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</row>
    <row r="315" spans="1:42" s="62" customFormat="1" ht="24">
      <c r="A315" s="156"/>
      <c r="B315" s="176"/>
      <c r="C315" s="174"/>
      <c r="D315" s="180"/>
      <c r="E315" s="156"/>
      <c r="F315" s="156"/>
      <c r="G315" s="54" t="s">
        <v>19</v>
      </c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10"/>
      <c r="Y315" s="10"/>
      <c r="Z315" s="10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</row>
    <row r="316" spans="1:42" s="62" customFormat="1" ht="24">
      <c r="A316" s="156">
        <v>152</v>
      </c>
      <c r="B316" s="176" t="s">
        <v>214</v>
      </c>
      <c r="C316" s="174"/>
      <c r="D316" s="180"/>
      <c r="E316" s="156">
        <v>152</v>
      </c>
      <c r="F316" s="156" t="s">
        <v>40</v>
      </c>
      <c r="G316" s="55" t="s">
        <v>18</v>
      </c>
      <c r="H316" s="152">
        <v>46064</v>
      </c>
      <c r="I316" s="152">
        <f>30+H316</f>
        <v>46094</v>
      </c>
      <c r="J316" s="152">
        <f>3+I316</f>
        <v>46097</v>
      </c>
      <c r="K316" s="152">
        <f>30+J316</f>
        <v>46127</v>
      </c>
      <c r="L316" s="152">
        <v>46142</v>
      </c>
      <c r="M316" s="152">
        <f>L316+12</f>
        <v>46154</v>
      </c>
      <c r="N316" s="152">
        <f>M316+15</f>
        <v>46169</v>
      </c>
      <c r="O316" s="152">
        <f>N316+7</f>
        <v>46176</v>
      </c>
      <c r="P316" s="152">
        <f>O316+13</f>
        <v>46189</v>
      </c>
      <c r="Q316" s="153"/>
      <c r="R316" s="152">
        <f>P316+7</f>
        <v>46196</v>
      </c>
      <c r="S316" s="152">
        <f>R316+10</f>
        <v>46206</v>
      </c>
      <c r="T316" s="152">
        <f>S316+4</f>
        <v>46210</v>
      </c>
      <c r="U316" s="152">
        <f>T316+3</f>
        <v>46213</v>
      </c>
      <c r="V316" s="78">
        <v>46218</v>
      </c>
      <c r="W316" s="78">
        <v>46223</v>
      </c>
      <c r="X316" s="10"/>
      <c r="Y316" s="10"/>
      <c r="Z316" s="10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</row>
    <row r="317" spans="1:42" s="62" customFormat="1" ht="24">
      <c r="A317" s="156"/>
      <c r="B317" s="176"/>
      <c r="C317" s="174"/>
      <c r="D317" s="180"/>
      <c r="E317" s="156"/>
      <c r="F317" s="156"/>
      <c r="G317" s="54" t="s">
        <v>19</v>
      </c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10"/>
      <c r="Y317" s="10"/>
      <c r="Z317" s="10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</row>
    <row r="318" spans="1:42" s="62" customFormat="1" ht="24">
      <c r="A318" s="156">
        <v>153</v>
      </c>
      <c r="B318" s="176" t="s">
        <v>362</v>
      </c>
      <c r="C318" s="174" t="s">
        <v>121</v>
      </c>
      <c r="D318" s="180"/>
      <c r="E318" s="156">
        <v>153</v>
      </c>
      <c r="F318" s="156" t="s">
        <v>40</v>
      </c>
      <c r="G318" s="55" t="s">
        <v>18</v>
      </c>
      <c r="H318" s="152">
        <v>46064</v>
      </c>
      <c r="I318" s="152">
        <f>30+H318</f>
        <v>46094</v>
      </c>
      <c r="J318" s="152">
        <f>3+I318</f>
        <v>46097</v>
      </c>
      <c r="K318" s="152">
        <f>30+J318</f>
        <v>46127</v>
      </c>
      <c r="L318" s="152">
        <v>46142</v>
      </c>
      <c r="M318" s="152">
        <f>L318+12</f>
        <v>46154</v>
      </c>
      <c r="N318" s="152">
        <f>M318+15</f>
        <v>46169</v>
      </c>
      <c r="O318" s="152">
        <f>N318+7</f>
        <v>46176</v>
      </c>
      <c r="P318" s="152">
        <f>O318+13</f>
        <v>46189</v>
      </c>
      <c r="Q318" s="153"/>
      <c r="R318" s="152">
        <f>P318+7</f>
        <v>46196</v>
      </c>
      <c r="S318" s="152">
        <f>R318+10</f>
        <v>46206</v>
      </c>
      <c r="T318" s="152">
        <f>S318+4</f>
        <v>46210</v>
      </c>
      <c r="U318" s="152">
        <f>T318+3</f>
        <v>46213</v>
      </c>
      <c r="V318" s="78">
        <v>46218</v>
      </c>
      <c r="W318" s="78">
        <v>46223</v>
      </c>
      <c r="X318" s="10"/>
      <c r="Y318" s="10"/>
      <c r="Z318" s="10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</row>
    <row r="319" spans="1:42" s="62" customFormat="1" ht="24">
      <c r="A319" s="156"/>
      <c r="B319" s="176"/>
      <c r="C319" s="174"/>
      <c r="D319" s="180"/>
      <c r="E319" s="156"/>
      <c r="F319" s="156"/>
      <c r="G319" s="54" t="s">
        <v>19</v>
      </c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10"/>
      <c r="Y319" s="10"/>
      <c r="Z319" s="10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</row>
    <row r="320" spans="1:42" s="62" customFormat="1" ht="24">
      <c r="A320" s="156">
        <v>154</v>
      </c>
      <c r="B320" s="176" t="s">
        <v>362</v>
      </c>
      <c r="C320" s="174"/>
      <c r="D320" s="180"/>
      <c r="E320" s="156">
        <v>154</v>
      </c>
      <c r="F320" s="156" t="s">
        <v>40</v>
      </c>
      <c r="G320" s="55" t="s">
        <v>18</v>
      </c>
      <c r="H320" s="152">
        <v>46064</v>
      </c>
      <c r="I320" s="152">
        <f>30+H320</f>
        <v>46094</v>
      </c>
      <c r="J320" s="152">
        <f>3+I320</f>
        <v>46097</v>
      </c>
      <c r="K320" s="152">
        <f>30+J320</f>
        <v>46127</v>
      </c>
      <c r="L320" s="152">
        <v>46142</v>
      </c>
      <c r="M320" s="152">
        <f>L320+12</f>
        <v>46154</v>
      </c>
      <c r="N320" s="152">
        <f>M320+15</f>
        <v>46169</v>
      </c>
      <c r="O320" s="152">
        <f>N320+7</f>
        <v>46176</v>
      </c>
      <c r="P320" s="152">
        <f>O320+13</f>
        <v>46189</v>
      </c>
      <c r="Q320" s="153"/>
      <c r="R320" s="152">
        <f>P320+7</f>
        <v>46196</v>
      </c>
      <c r="S320" s="152">
        <f>R320+10</f>
        <v>46206</v>
      </c>
      <c r="T320" s="152">
        <f>S320+4</f>
        <v>46210</v>
      </c>
      <c r="U320" s="152">
        <f>T320+3</f>
        <v>46213</v>
      </c>
      <c r="V320" s="78">
        <v>46218</v>
      </c>
      <c r="W320" s="78">
        <v>46223</v>
      </c>
      <c r="X320" s="10"/>
      <c r="Y320" s="10"/>
      <c r="Z320" s="10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</row>
    <row r="321" spans="1:42" s="62" customFormat="1" ht="24">
      <c r="A321" s="156"/>
      <c r="B321" s="176"/>
      <c r="C321" s="174"/>
      <c r="D321" s="180"/>
      <c r="E321" s="156"/>
      <c r="F321" s="156"/>
      <c r="G321" s="54" t="s">
        <v>19</v>
      </c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10"/>
      <c r="Y321" s="10"/>
      <c r="Z321" s="10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</row>
    <row r="322" spans="1:42" s="62" customFormat="1" ht="24" customHeight="1">
      <c r="A322" s="156">
        <v>155</v>
      </c>
      <c r="B322" s="176" t="s">
        <v>218</v>
      </c>
      <c r="C322" s="170" t="s">
        <v>212</v>
      </c>
      <c r="D322" s="180"/>
      <c r="E322" s="156">
        <v>155</v>
      </c>
      <c r="F322" s="156" t="s">
        <v>40</v>
      </c>
      <c r="G322" s="55" t="s">
        <v>18</v>
      </c>
      <c r="H322" s="152">
        <v>46064</v>
      </c>
      <c r="I322" s="152">
        <f>30+H322</f>
        <v>46094</v>
      </c>
      <c r="J322" s="152">
        <f>3+I322</f>
        <v>46097</v>
      </c>
      <c r="K322" s="152">
        <f>30+J322</f>
        <v>46127</v>
      </c>
      <c r="L322" s="152">
        <v>46142</v>
      </c>
      <c r="M322" s="152">
        <f>L322+12</f>
        <v>46154</v>
      </c>
      <c r="N322" s="152">
        <f>M322+15</f>
        <v>46169</v>
      </c>
      <c r="O322" s="152">
        <f>N322+7</f>
        <v>46176</v>
      </c>
      <c r="P322" s="152">
        <f>O322+13</f>
        <v>46189</v>
      </c>
      <c r="Q322" s="153"/>
      <c r="R322" s="152">
        <f>P322+7</f>
        <v>46196</v>
      </c>
      <c r="S322" s="152">
        <f>R322+10</f>
        <v>46206</v>
      </c>
      <c r="T322" s="152">
        <f>S322+4</f>
        <v>46210</v>
      </c>
      <c r="U322" s="152">
        <f>T322+3</f>
        <v>46213</v>
      </c>
      <c r="V322" s="78">
        <v>46218</v>
      </c>
      <c r="W322" s="78">
        <v>46223</v>
      </c>
      <c r="X322" s="10"/>
      <c r="Y322" s="10"/>
      <c r="Z322" s="10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</row>
    <row r="323" spans="1:42" s="62" customFormat="1" ht="24">
      <c r="A323" s="156"/>
      <c r="B323" s="176"/>
      <c r="C323" s="171"/>
      <c r="D323" s="180"/>
      <c r="E323" s="156"/>
      <c r="F323" s="156"/>
      <c r="G323" s="54" t="s">
        <v>19</v>
      </c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10"/>
      <c r="Y323" s="10"/>
      <c r="Z323" s="10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</row>
    <row r="324" spans="1:42" s="62" customFormat="1" ht="24" customHeight="1">
      <c r="A324" s="156">
        <v>156</v>
      </c>
      <c r="B324" s="176" t="s">
        <v>363</v>
      </c>
      <c r="C324" s="174" t="s">
        <v>121</v>
      </c>
      <c r="D324" s="180"/>
      <c r="E324" s="156">
        <v>156</v>
      </c>
      <c r="F324" s="156" t="s">
        <v>40</v>
      </c>
      <c r="G324" s="55" t="s">
        <v>18</v>
      </c>
      <c r="H324" s="152">
        <v>46064</v>
      </c>
      <c r="I324" s="152">
        <f>30+H324</f>
        <v>46094</v>
      </c>
      <c r="J324" s="152">
        <f>3+I324</f>
        <v>46097</v>
      </c>
      <c r="K324" s="152">
        <f>30+J324</f>
        <v>46127</v>
      </c>
      <c r="L324" s="152">
        <v>46142</v>
      </c>
      <c r="M324" s="152">
        <f>L324+12</f>
        <v>46154</v>
      </c>
      <c r="N324" s="152">
        <f>M324+15</f>
        <v>46169</v>
      </c>
      <c r="O324" s="152">
        <f>N324+7</f>
        <v>46176</v>
      </c>
      <c r="P324" s="152">
        <f>O324+13</f>
        <v>46189</v>
      </c>
      <c r="Q324" s="153"/>
      <c r="R324" s="152">
        <f>P324+7</f>
        <v>46196</v>
      </c>
      <c r="S324" s="152">
        <f>R324+10</f>
        <v>46206</v>
      </c>
      <c r="T324" s="152">
        <f>S324+4</f>
        <v>46210</v>
      </c>
      <c r="U324" s="152">
        <f>T324+3</f>
        <v>46213</v>
      </c>
      <c r="V324" s="78">
        <v>46218</v>
      </c>
      <c r="W324" s="78">
        <v>46223</v>
      </c>
      <c r="X324" s="10"/>
      <c r="Y324" s="10"/>
      <c r="Z324" s="10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</row>
    <row r="325" spans="1:42" s="62" customFormat="1" ht="24">
      <c r="A325" s="156"/>
      <c r="B325" s="176"/>
      <c r="C325" s="174"/>
      <c r="D325" s="180"/>
      <c r="E325" s="156"/>
      <c r="F325" s="156"/>
      <c r="G325" s="54" t="s">
        <v>19</v>
      </c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10"/>
      <c r="Y325" s="10"/>
      <c r="Z325" s="10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</row>
    <row r="326" spans="1:42" s="62" customFormat="1" ht="24" customHeight="1">
      <c r="A326" s="156">
        <v>157</v>
      </c>
      <c r="B326" s="176" t="s">
        <v>215</v>
      </c>
      <c r="C326" s="174" t="s">
        <v>212</v>
      </c>
      <c r="D326" s="180"/>
      <c r="E326" s="156">
        <v>157</v>
      </c>
      <c r="F326" s="156" t="s">
        <v>40</v>
      </c>
      <c r="G326" s="55" t="s">
        <v>18</v>
      </c>
      <c r="H326" s="152">
        <v>46064</v>
      </c>
      <c r="I326" s="152">
        <f>30+H326</f>
        <v>46094</v>
      </c>
      <c r="J326" s="152">
        <f>3+I326</f>
        <v>46097</v>
      </c>
      <c r="K326" s="152">
        <f>30+J326</f>
        <v>46127</v>
      </c>
      <c r="L326" s="152">
        <v>46142</v>
      </c>
      <c r="M326" s="152">
        <f>L326+12</f>
        <v>46154</v>
      </c>
      <c r="N326" s="152">
        <f>M326+15</f>
        <v>46169</v>
      </c>
      <c r="O326" s="152">
        <f>N326+7</f>
        <v>46176</v>
      </c>
      <c r="P326" s="152">
        <f>O326+13</f>
        <v>46189</v>
      </c>
      <c r="Q326" s="153"/>
      <c r="R326" s="152">
        <f>P326+7</f>
        <v>46196</v>
      </c>
      <c r="S326" s="152">
        <f>R326+10</f>
        <v>46206</v>
      </c>
      <c r="T326" s="152">
        <f>S326+4</f>
        <v>46210</v>
      </c>
      <c r="U326" s="152">
        <f>T326+3</f>
        <v>46213</v>
      </c>
      <c r="V326" s="78">
        <v>46218</v>
      </c>
      <c r="W326" s="78">
        <v>46223</v>
      </c>
      <c r="X326" s="10"/>
      <c r="Y326" s="10"/>
      <c r="Z326" s="10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</row>
    <row r="327" spans="1:42" s="62" customFormat="1" ht="24">
      <c r="A327" s="156"/>
      <c r="B327" s="176"/>
      <c r="C327" s="174"/>
      <c r="D327" s="180"/>
      <c r="E327" s="156"/>
      <c r="F327" s="156"/>
      <c r="G327" s="54" t="s">
        <v>19</v>
      </c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10"/>
      <c r="Y327" s="10"/>
      <c r="Z327" s="10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</row>
    <row r="328" spans="1:42" s="62" customFormat="1" ht="24" customHeight="1">
      <c r="A328" s="156">
        <v>158</v>
      </c>
      <c r="B328" s="176" t="s">
        <v>364</v>
      </c>
      <c r="C328" s="174" t="s">
        <v>121</v>
      </c>
      <c r="D328" s="180"/>
      <c r="E328" s="156">
        <v>158</v>
      </c>
      <c r="F328" s="156" t="s">
        <v>40</v>
      </c>
      <c r="G328" s="55" t="s">
        <v>18</v>
      </c>
      <c r="H328" s="152">
        <v>46064</v>
      </c>
      <c r="I328" s="152">
        <f>30+H328</f>
        <v>46094</v>
      </c>
      <c r="J328" s="152">
        <f>3+I328</f>
        <v>46097</v>
      </c>
      <c r="K328" s="152">
        <f>30+J328</f>
        <v>46127</v>
      </c>
      <c r="L328" s="152">
        <v>46142</v>
      </c>
      <c r="M328" s="152">
        <f>L328+12</f>
        <v>46154</v>
      </c>
      <c r="N328" s="152">
        <f>M328+15</f>
        <v>46169</v>
      </c>
      <c r="O328" s="152">
        <f>N328+7</f>
        <v>46176</v>
      </c>
      <c r="P328" s="152">
        <f>O328+13</f>
        <v>46189</v>
      </c>
      <c r="Q328" s="153"/>
      <c r="R328" s="152">
        <f>P328+7</f>
        <v>46196</v>
      </c>
      <c r="S328" s="152">
        <f>R328+10</f>
        <v>46206</v>
      </c>
      <c r="T328" s="152">
        <f>S328+4</f>
        <v>46210</v>
      </c>
      <c r="U328" s="152">
        <f>T328+3</f>
        <v>46213</v>
      </c>
      <c r="V328" s="78">
        <v>46218</v>
      </c>
      <c r="W328" s="78">
        <v>46223</v>
      </c>
      <c r="X328" s="10"/>
      <c r="Y328" s="10"/>
      <c r="Z328" s="10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</row>
    <row r="329" spans="1:42" s="62" customFormat="1" ht="24">
      <c r="A329" s="156"/>
      <c r="B329" s="176"/>
      <c r="C329" s="174"/>
      <c r="D329" s="180"/>
      <c r="E329" s="156"/>
      <c r="F329" s="156"/>
      <c r="G329" s="54" t="s">
        <v>19</v>
      </c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10"/>
      <c r="Y329" s="10"/>
      <c r="Z329" s="10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</row>
    <row r="330" spans="1:42" s="62" customFormat="1" ht="23.25" customHeight="1">
      <c r="A330" s="156">
        <v>159</v>
      </c>
      <c r="B330" s="176" t="s">
        <v>216</v>
      </c>
      <c r="C330" s="174" t="s">
        <v>212</v>
      </c>
      <c r="D330" s="180" t="s">
        <v>57</v>
      </c>
      <c r="E330" s="156">
        <v>159</v>
      </c>
      <c r="F330" s="156" t="s">
        <v>40</v>
      </c>
      <c r="G330" s="55" t="s">
        <v>18</v>
      </c>
      <c r="H330" s="152">
        <v>46064</v>
      </c>
      <c r="I330" s="152">
        <f>30+H330</f>
        <v>46094</v>
      </c>
      <c r="J330" s="152">
        <f>3+I330</f>
        <v>46097</v>
      </c>
      <c r="K330" s="152">
        <f>30+J330</f>
        <v>46127</v>
      </c>
      <c r="L330" s="152">
        <v>46142</v>
      </c>
      <c r="M330" s="152">
        <f>L330+12</f>
        <v>46154</v>
      </c>
      <c r="N330" s="152">
        <f>M330+15</f>
        <v>46169</v>
      </c>
      <c r="O330" s="152">
        <f>N330+7</f>
        <v>46176</v>
      </c>
      <c r="P330" s="152">
        <f>O330+13</f>
        <v>46189</v>
      </c>
      <c r="Q330" s="153"/>
      <c r="R330" s="152">
        <f>P330+7</f>
        <v>46196</v>
      </c>
      <c r="S330" s="152">
        <f>R330+10</f>
        <v>46206</v>
      </c>
      <c r="T330" s="152">
        <f>S330+4</f>
        <v>46210</v>
      </c>
      <c r="U330" s="152">
        <f>T330+3</f>
        <v>46213</v>
      </c>
      <c r="V330" s="78">
        <v>46218</v>
      </c>
      <c r="W330" s="78">
        <v>46223</v>
      </c>
      <c r="X330" s="10"/>
      <c r="Y330" s="10"/>
      <c r="Z330" s="10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</row>
    <row r="331" spans="1:42" s="62" customFormat="1" ht="24">
      <c r="A331" s="156"/>
      <c r="B331" s="176"/>
      <c r="C331" s="174"/>
      <c r="D331" s="180"/>
      <c r="E331" s="156"/>
      <c r="F331" s="156"/>
      <c r="G331" s="54" t="s">
        <v>19</v>
      </c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10"/>
      <c r="Y331" s="10"/>
      <c r="Z331" s="10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</row>
    <row r="332" spans="1:42" s="62" customFormat="1" ht="24">
      <c r="A332" s="156">
        <v>160</v>
      </c>
      <c r="B332" s="175" t="s">
        <v>365</v>
      </c>
      <c r="C332" s="174" t="s">
        <v>219</v>
      </c>
      <c r="D332" s="180" t="s">
        <v>57</v>
      </c>
      <c r="E332" s="156">
        <v>160</v>
      </c>
      <c r="F332" s="156" t="s">
        <v>40</v>
      </c>
      <c r="G332" s="55" t="s">
        <v>18</v>
      </c>
      <c r="H332" s="152">
        <v>46064</v>
      </c>
      <c r="I332" s="152">
        <f>30+H332</f>
        <v>46094</v>
      </c>
      <c r="J332" s="152">
        <f>3+I332</f>
        <v>46097</v>
      </c>
      <c r="K332" s="152">
        <f>30+J332</f>
        <v>46127</v>
      </c>
      <c r="L332" s="152">
        <v>46142</v>
      </c>
      <c r="M332" s="152">
        <f>L332+12</f>
        <v>46154</v>
      </c>
      <c r="N332" s="152">
        <f>M332+15</f>
        <v>46169</v>
      </c>
      <c r="O332" s="152">
        <f>N332+7</f>
        <v>46176</v>
      </c>
      <c r="P332" s="152">
        <f>O332+13</f>
        <v>46189</v>
      </c>
      <c r="Q332" s="153"/>
      <c r="R332" s="152">
        <f>P332+7</f>
        <v>46196</v>
      </c>
      <c r="S332" s="152">
        <f>R332+10</f>
        <v>46206</v>
      </c>
      <c r="T332" s="152">
        <f>S332+4</f>
        <v>46210</v>
      </c>
      <c r="U332" s="152">
        <f>T332+3</f>
        <v>46213</v>
      </c>
      <c r="V332" s="78">
        <v>46218</v>
      </c>
      <c r="W332" s="78">
        <v>46223</v>
      </c>
      <c r="X332" s="10"/>
      <c r="Y332" s="10"/>
      <c r="Z332" s="10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</row>
    <row r="333" spans="1:42" s="62" customFormat="1" ht="24">
      <c r="A333" s="156"/>
      <c r="B333" s="175"/>
      <c r="C333" s="174"/>
      <c r="D333" s="180"/>
      <c r="E333" s="156"/>
      <c r="F333" s="156"/>
      <c r="G333" s="54" t="s">
        <v>19</v>
      </c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10"/>
      <c r="Y333" s="10"/>
      <c r="Z333" s="10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</row>
    <row r="334" spans="1:42" s="62" customFormat="1" ht="24">
      <c r="A334" s="156">
        <v>161</v>
      </c>
      <c r="B334" s="175" t="s">
        <v>366</v>
      </c>
      <c r="C334" s="174"/>
      <c r="D334" s="180"/>
      <c r="E334" s="156">
        <v>161</v>
      </c>
      <c r="F334" s="156" t="s">
        <v>40</v>
      </c>
      <c r="G334" s="55" t="s">
        <v>18</v>
      </c>
      <c r="H334" s="152">
        <v>46064</v>
      </c>
      <c r="I334" s="152">
        <f>30+H334</f>
        <v>46094</v>
      </c>
      <c r="J334" s="152">
        <f>3+I334</f>
        <v>46097</v>
      </c>
      <c r="K334" s="152">
        <f>30+J334</f>
        <v>46127</v>
      </c>
      <c r="L334" s="152">
        <v>46142</v>
      </c>
      <c r="M334" s="152">
        <f>L334+12</f>
        <v>46154</v>
      </c>
      <c r="N334" s="152">
        <f>M334+15</f>
        <v>46169</v>
      </c>
      <c r="O334" s="152">
        <f>N334+7</f>
        <v>46176</v>
      </c>
      <c r="P334" s="152">
        <f>O334+13</f>
        <v>46189</v>
      </c>
      <c r="Q334" s="153"/>
      <c r="R334" s="152">
        <f>P334+7</f>
        <v>46196</v>
      </c>
      <c r="S334" s="152">
        <f>R334+10</f>
        <v>46206</v>
      </c>
      <c r="T334" s="152">
        <f>S334+4</f>
        <v>46210</v>
      </c>
      <c r="U334" s="152">
        <f>T334+3</f>
        <v>46213</v>
      </c>
      <c r="V334" s="78">
        <v>46218</v>
      </c>
      <c r="W334" s="78">
        <v>46223</v>
      </c>
      <c r="X334" s="10"/>
      <c r="Y334" s="10"/>
      <c r="Z334" s="10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</row>
    <row r="335" spans="1:42" s="62" customFormat="1" ht="24">
      <c r="A335" s="156"/>
      <c r="B335" s="175"/>
      <c r="C335" s="174"/>
      <c r="D335" s="180"/>
      <c r="E335" s="156"/>
      <c r="F335" s="156"/>
      <c r="G335" s="54" t="s">
        <v>19</v>
      </c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10"/>
      <c r="Y335" s="10"/>
      <c r="Z335" s="10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</row>
    <row r="336" spans="1:42" s="62" customFormat="1" ht="24">
      <c r="A336" s="156">
        <v>162</v>
      </c>
      <c r="B336" s="175" t="s">
        <v>367</v>
      </c>
      <c r="C336" s="174"/>
      <c r="D336" s="180"/>
      <c r="E336" s="156">
        <v>162</v>
      </c>
      <c r="F336" s="156" t="s">
        <v>40</v>
      </c>
      <c r="G336" s="55" t="s">
        <v>18</v>
      </c>
      <c r="H336" s="152">
        <v>46064</v>
      </c>
      <c r="I336" s="152">
        <f>30+H336</f>
        <v>46094</v>
      </c>
      <c r="J336" s="152">
        <f>3+I336</f>
        <v>46097</v>
      </c>
      <c r="K336" s="152">
        <f>30+J336</f>
        <v>46127</v>
      </c>
      <c r="L336" s="152">
        <v>46142</v>
      </c>
      <c r="M336" s="152">
        <f>L336+12</f>
        <v>46154</v>
      </c>
      <c r="N336" s="152">
        <f>M336+15</f>
        <v>46169</v>
      </c>
      <c r="O336" s="152">
        <f>N336+7</f>
        <v>46176</v>
      </c>
      <c r="P336" s="152">
        <f>O336+13</f>
        <v>46189</v>
      </c>
      <c r="Q336" s="153"/>
      <c r="R336" s="152">
        <f>P336+7</f>
        <v>46196</v>
      </c>
      <c r="S336" s="152">
        <f>R336+10</f>
        <v>46206</v>
      </c>
      <c r="T336" s="152">
        <f>S336+4</f>
        <v>46210</v>
      </c>
      <c r="U336" s="152">
        <f>T336+3</f>
        <v>46213</v>
      </c>
      <c r="V336" s="78">
        <v>46218</v>
      </c>
      <c r="W336" s="78">
        <v>46223</v>
      </c>
      <c r="X336" s="10"/>
      <c r="Y336" s="10"/>
      <c r="Z336" s="10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</row>
    <row r="337" spans="1:42" s="62" customFormat="1" ht="24">
      <c r="A337" s="156"/>
      <c r="B337" s="175"/>
      <c r="C337" s="174"/>
      <c r="D337" s="180"/>
      <c r="E337" s="156"/>
      <c r="F337" s="156"/>
      <c r="G337" s="54" t="s">
        <v>19</v>
      </c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10"/>
      <c r="Y337" s="10"/>
      <c r="Z337" s="10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</row>
    <row r="338" spans="1:42" s="62" customFormat="1" ht="24">
      <c r="A338" s="156">
        <v>163</v>
      </c>
      <c r="B338" s="175" t="s">
        <v>368</v>
      </c>
      <c r="C338" s="174"/>
      <c r="D338" s="180"/>
      <c r="E338" s="156">
        <v>163</v>
      </c>
      <c r="F338" s="156" t="s">
        <v>40</v>
      </c>
      <c r="G338" s="55" t="s">
        <v>18</v>
      </c>
      <c r="H338" s="152">
        <v>46064</v>
      </c>
      <c r="I338" s="152">
        <f>30+H338</f>
        <v>46094</v>
      </c>
      <c r="J338" s="152">
        <f>3+I338</f>
        <v>46097</v>
      </c>
      <c r="K338" s="152">
        <f>30+J338</f>
        <v>46127</v>
      </c>
      <c r="L338" s="152">
        <v>46142</v>
      </c>
      <c r="M338" s="152">
        <f>L338+12</f>
        <v>46154</v>
      </c>
      <c r="N338" s="152">
        <f>M338+15</f>
        <v>46169</v>
      </c>
      <c r="O338" s="152">
        <f>N338+7</f>
        <v>46176</v>
      </c>
      <c r="P338" s="152">
        <f>O338+13</f>
        <v>46189</v>
      </c>
      <c r="Q338" s="153"/>
      <c r="R338" s="152">
        <f>P338+7</f>
        <v>46196</v>
      </c>
      <c r="S338" s="152">
        <f>R338+10</f>
        <v>46206</v>
      </c>
      <c r="T338" s="152">
        <f>S338+4</f>
        <v>46210</v>
      </c>
      <c r="U338" s="152">
        <f>T338+3</f>
        <v>46213</v>
      </c>
      <c r="V338" s="78">
        <v>46218</v>
      </c>
      <c r="W338" s="78">
        <v>46223</v>
      </c>
      <c r="X338" s="10"/>
      <c r="Y338" s="10"/>
      <c r="Z338" s="10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</row>
    <row r="339" spans="1:42" s="62" customFormat="1" ht="24">
      <c r="A339" s="156"/>
      <c r="B339" s="175"/>
      <c r="C339" s="174"/>
      <c r="D339" s="180"/>
      <c r="E339" s="156"/>
      <c r="F339" s="156"/>
      <c r="G339" s="54" t="s">
        <v>19</v>
      </c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10"/>
      <c r="Y339" s="10"/>
      <c r="Z339" s="10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</row>
    <row r="340" spans="1:42" s="62" customFormat="1" ht="24">
      <c r="A340" s="156">
        <v>164</v>
      </c>
      <c r="B340" s="175" t="s">
        <v>369</v>
      </c>
      <c r="C340" s="174"/>
      <c r="D340" s="180"/>
      <c r="E340" s="156">
        <v>164</v>
      </c>
      <c r="F340" s="156" t="s">
        <v>40</v>
      </c>
      <c r="G340" s="55" t="s">
        <v>18</v>
      </c>
      <c r="H340" s="152">
        <v>46064</v>
      </c>
      <c r="I340" s="152">
        <f>30+H340</f>
        <v>46094</v>
      </c>
      <c r="J340" s="152">
        <f>3+I340</f>
        <v>46097</v>
      </c>
      <c r="K340" s="152">
        <f>30+J340</f>
        <v>46127</v>
      </c>
      <c r="L340" s="152">
        <v>46142</v>
      </c>
      <c r="M340" s="152">
        <f>L340+12</f>
        <v>46154</v>
      </c>
      <c r="N340" s="152">
        <f>M340+15</f>
        <v>46169</v>
      </c>
      <c r="O340" s="152">
        <f>N340+7</f>
        <v>46176</v>
      </c>
      <c r="P340" s="152">
        <f>O340+13</f>
        <v>46189</v>
      </c>
      <c r="Q340" s="153"/>
      <c r="R340" s="152">
        <f>P340+7</f>
        <v>46196</v>
      </c>
      <c r="S340" s="152">
        <f>R340+10</f>
        <v>46206</v>
      </c>
      <c r="T340" s="152">
        <f>S340+4</f>
        <v>46210</v>
      </c>
      <c r="U340" s="152">
        <f>T340+3</f>
        <v>46213</v>
      </c>
      <c r="V340" s="78">
        <v>46218</v>
      </c>
      <c r="W340" s="78">
        <v>46223</v>
      </c>
      <c r="X340" s="10"/>
      <c r="Y340" s="10"/>
      <c r="Z340" s="10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</row>
    <row r="341" spans="1:42" s="62" customFormat="1" ht="24">
      <c r="A341" s="156"/>
      <c r="B341" s="175"/>
      <c r="C341" s="174"/>
      <c r="D341" s="180"/>
      <c r="E341" s="156"/>
      <c r="F341" s="156"/>
      <c r="G341" s="54" t="s">
        <v>19</v>
      </c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10"/>
      <c r="Y341" s="10"/>
      <c r="Z341" s="10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</row>
    <row r="342" spans="1:42" s="62" customFormat="1" ht="24">
      <c r="A342" s="156">
        <v>165</v>
      </c>
      <c r="B342" s="175" t="s">
        <v>370</v>
      </c>
      <c r="C342" s="174"/>
      <c r="D342" s="180"/>
      <c r="E342" s="156">
        <v>165</v>
      </c>
      <c r="F342" s="156" t="s">
        <v>40</v>
      </c>
      <c r="G342" s="55" t="s">
        <v>18</v>
      </c>
      <c r="H342" s="152">
        <v>46064</v>
      </c>
      <c r="I342" s="152">
        <f>30+H342</f>
        <v>46094</v>
      </c>
      <c r="J342" s="152">
        <f>3+I342</f>
        <v>46097</v>
      </c>
      <c r="K342" s="152">
        <f>30+J342</f>
        <v>46127</v>
      </c>
      <c r="L342" s="152">
        <v>46142</v>
      </c>
      <c r="M342" s="152">
        <f>L342+12</f>
        <v>46154</v>
      </c>
      <c r="N342" s="152">
        <f>M342+15</f>
        <v>46169</v>
      </c>
      <c r="O342" s="152">
        <f>N342+7</f>
        <v>46176</v>
      </c>
      <c r="P342" s="152">
        <f>O342+13</f>
        <v>46189</v>
      </c>
      <c r="Q342" s="153"/>
      <c r="R342" s="152">
        <f>P342+7</f>
        <v>46196</v>
      </c>
      <c r="S342" s="152">
        <f>R342+10</f>
        <v>46206</v>
      </c>
      <c r="T342" s="152">
        <f>S342+4</f>
        <v>46210</v>
      </c>
      <c r="U342" s="152">
        <f>T342+3</f>
        <v>46213</v>
      </c>
      <c r="V342" s="78">
        <v>46218</v>
      </c>
      <c r="W342" s="78">
        <v>46223</v>
      </c>
      <c r="X342" s="10"/>
      <c r="Y342" s="10"/>
      <c r="Z342" s="10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</row>
    <row r="343" spans="1:42" s="62" customFormat="1" ht="24">
      <c r="A343" s="156"/>
      <c r="B343" s="175"/>
      <c r="C343" s="174"/>
      <c r="D343" s="180"/>
      <c r="E343" s="156"/>
      <c r="F343" s="156"/>
      <c r="G343" s="54" t="s">
        <v>19</v>
      </c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10"/>
      <c r="Y343" s="10"/>
      <c r="Z343" s="10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</row>
    <row r="344" spans="1:42" s="62" customFormat="1" ht="24">
      <c r="A344" s="156">
        <v>166</v>
      </c>
      <c r="B344" s="175" t="s">
        <v>371</v>
      </c>
      <c r="C344" s="174"/>
      <c r="D344" s="180"/>
      <c r="E344" s="156">
        <v>166</v>
      </c>
      <c r="F344" s="156" t="s">
        <v>40</v>
      </c>
      <c r="G344" s="55" t="s">
        <v>18</v>
      </c>
      <c r="H344" s="152">
        <v>46064</v>
      </c>
      <c r="I344" s="152">
        <f>30+H344</f>
        <v>46094</v>
      </c>
      <c r="J344" s="152">
        <f>3+I344</f>
        <v>46097</v>
      </c>
      <c r="K344" s="152">
        <f>30+J344</f>
        <v>46127</v>
      </c>
      <c r="L344" s="152">
        <v>46142</v>
      </c>
      <c r="M344" s="152">
        <f>L344+12</f>
        <v>46154</v>
      </c>
      <c r="N344" s="152">
        <f>M344+15</f>
        <v>46169</v>
      </c>
      <c r="O344" s="152">
        <f>N344+7</f>
        <v>46176</v>
      </c>
      <c r="P344" s="152">
        <f>O344+13</f>
        <v>46189</v>
      </c>
      <c r="Q344" s="153"/>
      <c r="R344" s="152">
        <f>P344+7</f>
        <v>46196</v>
      </c>
      <c r="S344" s="152">
        <f>R344+10</f>
        <v>46206</v>
      </c>
      <c r="T344" s="152">
        <f>S344+4</f>
        <v>46210</v>
      </c>
      <c r="U344" s="152">
        <f>T344+3</f>
        <v>46213</v>
      </c>
      <c r="V344" s="78">
        <v>46218</v>
      </c>
      <c r="W344" s="78">
        <v>46223</v>
      </c>
      <c r="X344" s="10"/>
      <c r="Y344" s="10"/>
      <c r="Z344" s="10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</row>
    <row r="345" spans="1:42" s="62" customFormat="1" ht="24">
      <c r="A345" s="156"/>
      <c r="B345" s="175"/>
      <c r="C345" s="174"/>
      <c r="D345" s="180"/>
      <c r="E345" s="156"/>
      <c r="F345" s="156"/>
      <c r="G345" s="54" t="s">
        <v>19</v>
      </c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10"/>
      <c r="Y345" s="10"/>
      <c r="Z345" s="10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</row>
    <row r="346" spans="1:42" s="62" customFormat="1" ht="24">
      <c r="A346" s="156">
        <v>167</v>
      </c>
      <c r="B346" s="175" t="s">
        <v>372</v>
      </c>
      <c r="C346" s="174"/>
      <c r="D346" s="180"/>
      <c r="E346" s="156">
        <v>167</v>
      </c>
      <c r="F346" s="156" t="s">
        <v>40</v>
      </c>
      <c r="G346" s="55" t="s">
        <v>18</v>
      </c>
      <c r="H346" s="152">
        <v>46064</v>
      </c>
      <c r="I346" s="152">
        <f>30+H346</f>
        <v>46094</v>
      </c>
      <c r="J346" s="152">
        <f>3+I346</f>
        <v>46097</v>
      </c>
      <c r="K346" s="152">
        <f>30+J346</f>
        <v>46127</v>
      </c>
      <c r="L346" s="152">
        <v>46142</v>
      </c>
      <c r="M346" s="152">
        <f>L346+12</f>
        <v>46154</v>
      </c>
      <c r="N346" s="152">
        <f>M346+15</f>
        <v>46169</v>
      </c>
      <c r="O346" s="152">
        <f>N346+7</f>
        <v>46176</v>
      </c>
      <c r="P346" s="152">
        <f>O346+13</f>
        <v>46189</v>
      </c>
      <c r="Q346" s="153"/>
      <c r="R346" s="152">
        <f>P346+7</f>
        <v>46196</v>
      </c>
      <c r="S346" s="152">
        <f>R346+10</f>
        <v>46206</v>
      </c>
      <c r="T346" s="152">
        <f>S346+4</f>
        <v>46210</v>
      </c>
      <c r="U346" s="152">
        <f>T346+3</f>
        <v>46213</v>
      </c>
      <c r="V346" s="78">
        <v>46218</v>
      </c>
      <c r="W346" s="78">
        <v>46223</v>
      </c>
      <c r="X346" s="10"/>
      <c r="Y346" s="10"/>
      <c r="Z346" s="10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</row>
    <row r="347" spans="1:42" s="62" customFormat="1" ht="24">
      <c r="A347" s="156"/>
      <c r="B347" s="175"/>
      <c r="C347" s="174"/>
      <c r="D347" s="180"/>
      <c r="E347" s="156"/>
      <c r="F347" s="156"/>
      <c r="G347" s="54" t="s">
        <v>19</v>
      </c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10"/>
      <c r="Y347" s="10"/>
      <c r="Z347" s="10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</row>
    <row r="348" spans="1:42" s="62" customFormat="1" ht="24">
      <c r="A348" s="156">
        <v>168</v>
      </c>
      <c r="B348" s="175" t="s">
        <v>373</v>
      </c>
      <c r="C348" s="174"/>
      <c r="D348" s="180"/>
      <c r="E348" s="156">
        <v>168</v>
      </c>
      <c r="F348" s="156" t="s">
        <v>40</v>
      </c>
      <c r="G348" s="55" t="s">
        <v>18</v>
      </c>
      <c r="H348" s="152">
        <v>46064</v>
      </c>
      <c r="I348" s="152">
        <f>30+H348</f>
        <v>46094</v>
      </c>
      <c r="J348" s="152">
        <f>3+I348</f>
        <v>46097</v>
      </c>
      <c r="K348" s="152">
        <f>30+J348</f>
        <v>46127</v>
      </c>
      <c r="L348" s="152">
        <v>46142</v>
      </c>
      <c r="M348" s="152">
        <f>L348+12</f>
        <v>46154</v>
      </c>
      <c r="N348" s="152">
        <f>M348+15</f>
        <v>46169</v>
      </c>
      <c r="O348" s="152">
        <f>N348+7</f>
        <v>46176</v>
      </c>
      <c r="P348" s="152">
        <f>O348+13</f>
        <v>46189</v>
      </c>
      <c r="Q348" s="153"/>
      <c r="R348" s="152">
        <f>P348+7</f>
        <v>46196</v>
      </c>
      <c r="S348" s="152">
        <f>R348+10</f>
        <v>46206</v>
      </c>
      <c r="T348" s="152">
        <f>S348+4</f>
        <v>46210</v>
      </c>
      <c r="U348" s="152">
        <f>T348+3</f>
        <v>46213</v>
      </c>
      <c r="V348" s="78">
        <v>46218</v>
      </c>
      <c r="W348" s="78">
        <v>46223</v>
      </c>
      <c r="X348" s="10"/>
      <c r="Y348" s="10"/>
      <c r="Z348" s="10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</row>
    <row r="349" spans="1:42" s="62" customFormat="1" ht="24">
      <c r="A349" s="156"/>
      <c r="B349" s="175"/>
      <c r="C349" s="174"/>
      <c r="D349" s="180"/>
      <c r="E349" s="156"/>
      <c r="F349" s="156"/>
      <c r="G349" s="54" t="s">
        <v>19</v>
      </c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10"/>
      <c r="Y349" s="10"/>
      <c r="Z349" s="10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</row>
    <row r="350" spans="1:42" s="62" customFormat="1" ht="24">
      <c r="A350" s="156">
        <v>169</v>
      </c>
      <c r="B350" s="175" t="s">
        <v>374</v>
      </c>
      <c r="C350" s="174"/>
      <c r="D350" s="180" t="s">
        <v>59</v>
      </c>
      <c r="E350" s="156">
        <v>169</v>
      </c>
      <c r="F350" s="156" t="s">
        <v>40</v>
      </c>
      <c r="G350" s="55" t="s">
        <v>18</v>
      </c>
      <c r="H350" s="152">
        <v>46064</v>
      </c>
      <c r="I350" s="152">
        <f>30+H350</f>
        <v>46094</v>
      </c>
      <c r="J350" s="152">
        <f>3+I350</f>
        <v>46097</v>
      </c>
      <c r="K350" s="152">
        <f>30+J350</f>
        <v>46127</v>
      </c>
      <c r="L350" s="152">
        <v>46142</v>
      </c>
      <c r="M350" s="152">
        <f>L350+12</f>
        <v>46154</v>
      </c>
      <c r="N350" s="152">
        <f>M350+15</f>
        <v>46169</v>
      </c>
      <c r="O350" s="152">
        <f>N350+7</f>
        <v>46176</v>
      </c>
      <c r="P350" s="152">
        <f>O350+13</f>
        <v>46189</v>
      </c>
      <c r="Q350" s="153"/>
      <c r="R350" s="152">
        <f>P350+7</f>
        <v>46196</v>
      </c>
      <c r="S350" s="152">
        <f>R350+10</f>
        <v>46206</v>
      </c>
      <c r="T350" s="152">
        <f>S350+4</f>
        <v>46210</v>
      </c>
      <c r="U350" s="152">
        <f>T350+3</f>
        <v>46213</v>
      </c>
      <c r="V350" s="78">
        <v>46218</v>
      </c>
      <c r="W350" s="78">
        <v>46223</v>
      </c>
      <c r="X350" s="10"/>
      <c r="Y350" s="10"/>
      <c r="Z350" s="10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</row>
    <row r="351" spans="1:42" s="62" customFormat="1" ht="24">
      <c r="A351" s="156"/>
      <c r="B351" s="175"/>
      <c r="C351" s="174"/>
      <c r="D351" s="180"/>
      <c r="E351" s="156"/>
      <c r="F351" s="156"/>
      <c r="G351" s="54" t="s">
        <v>19</v>
      </c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10"/>
      <c r="Y351" s="10"/>
      <c r="Z351" s="10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</row>
    <row r="352" spans="1:42" s="62" customFormat="1" ht="24">
      <c r="A352" s="156">
        <v>170</v>
      </c>
      <c r="B352" s="175" t="s">
        <v>375</v>
      </c>
      <c r="C352" s="174" t="s">
        <v>244</v>
      </c>
      <c r="D352" s="180" t="s">
        <v>57</v>
      </c>
      <c r="E352" s="156">
        <v>170</v>
      </c>
      <c r="F352" s="156" t="s">
        <v>40</v>
      </c>
      <c r="G352" s="55" t="s">
        <v>18</v>
      </c>
      <c r="H352" s="152">
        <v>46064</v>
      </c>
      <c r="I352" s="152">
        <f>30+H352</f>
        <v>46094</v>
      </c>
      <c r="J352" s="152">
        <f>3+I352</f>
        <v>46097</v>
      </c>
      <c r="K352" s="152">
        <f>30+J352</f>
        <v>46127</v>
      </c>
      <c r="L352" s="152">
        <v>46142</v>
      </c>
      <c r="M352" s="152">
        <f>L352+12</f>
        <v>46154</v>
      </c>
      <c r="N352" s="152">
        <f>M352+15</f>
        <v>46169</v>
      </c>
      <c r="O352" s="152">
        <f>N352+7</f>
        <v>46176</v>
      </c>
      <c r="P352" s="152">
        <f>O352+13</f>
        <v>46189</v>
      </c>
      <c r="Q352" s="153"/>
      <c r="R352" s="152">
        <f>P352+7</f>
        <v>46196</v>
      </c>
      <c r="S352" s="152">
        <f>R352+10</f>
        <v>46206</v>
      </c>
      <c r="T352" s="152">
        <f>S352+4</f>
        <v>46210</v>
      </c>
      <c r="U352" s="152">
        <f>T352+3</f>
        <v>46213</v>
      </c>
      <c r="V352" s="78">
        <v>46218</v>
      </c>
      <c r="W352" s="78">
        <v>46223</v>
      </c>
      <c r="X352" s="10"/>
      <c r="Y352" s="10"/>
      <c r="Z352" s="10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</row>
    <row r="353" spans="1:42" s="62" customFormat="1" ht="24">
      <c r="A353" s="156"/>
      <c r="B353" s="175"/>
      <c r="C353" s="174"/>
      <c r="D353" s="180"/>
      <c r="E353" s="156"/>
      <c r="F353" s="156"/>
      <c r="G353" s="54" t="s">
        <v>19</v>
      </c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10"/>
      <c r="Y353" s="10"/>
      <c r="Z353" s="10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</row>
    <row r="354" spans="1:42" s="62" customFormat="1" ht="24">
      <c r="A354" s="156">
        <v>171</v>
      </c>
      <c r="B354" s="175" t="s">
        <v>376</v>
      </c>
      <c r="C354" s="174"/>
      <c r="D354" s="180"/>
      <c r="E354" s="156">
        <v>171</v>
      </c>
      <c r="F354" s="156" t="s">
        <v>40</v>
      </c>
      <c r="G354" s="55" t="s">
        <v>18</v>
      </c>
      <c r="H354" s="152">
        <v>46064</v>
      </c>
      <c r="I354" s="152">
        <f>30+H354</f>
        <v>46094</v>
      </c>
      <c r="J354" s="152">
        <f>3+I354</f>
        <v>46097</v>
      </c>
      <c r="K354" s="152">
        <f>30+J354</f>
        <v>46127</v>
      </c>
      <c r="L354" s="152">
        <v>46142</v>
      </c>
      <c r="M354" s="152">
        <f>L354+12</f>
        <v>46154</v>
      </c>
      <c r="N354" s="152">
        <f>M354+15</f>
        <v>46169</v>
      </c>
      <c r="O354" s="152">
        <f>N354+7</f>
        <v>46176</v>
      </c>
      <c r="P354" s="152">
        <f>O354+13</f>
        <v>46189</v>
      </c>
      <c r="Q354" s="153"/>
      <c r="R354" s="152">
        <f>P354+7</f>
        <v>46196</v>
      </c>
      <c r="S354" s="152">
        <f>R354+10</f>
        <v>46206</v>
      </c>
      <c r="T354" s="152">
        <f>S354+4</f>
        <v>46210</v>
      </c>
      <c r="U354" s="152">
        <f>T354+3</f>
        <v>46213</v>
      </c>
      <c r="V354" s="78">
        <v>46218</v>
      </c>
      <c r="W354" s="78">
        <v>46223</v>
      </c>
      <c r="X354" s="10"/>
      <c r="Y354" s="10"/>
      <c r="Z354" s="10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</row>
    <row r="355" spans="1:42" s="62" customFormat="1" ht="24">
      <c r="A355" s="156"/>
      <c r="B355" s="175"/>
      <c r="C355" s="174"/>
      <c r="D355" s="180"/>
      <c r="E355" s="156"/>
      <c r="F355" s="156"/>
      <c r="G355" s="54" t="s">
        <v>19</v>
      </c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10"/>
      <c r="Y355" s="10"/>
      <c r="Z355" s="10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</row>
    <row r="356" spans="1:42" s="62" customFormat="1" ht="24">
      <c r="A356" s="156">
        <v>172</v>
      </c>
      <c r="B356" s="175" t="s">
        <v>377</v>
      </c>
      <c r="C356" s="174"/>
      <c r="D356" s="180"/>
      <c r="E356" s="156">
        <v>172</v>
      </c>
      <c r="F356" s="156" t="s">
        <v>40</v>
      </c>
      <c r="G356" s="55" t="s">
        <v>18</v>
      </c>
      <c r="H356" s="152">
        <v>46064</v>
      </c>
      <c r="I356" s="152">
        <f>30+H356</f>
        <v>46094</v>
      </c>
      <c r="J356" s="152">
        <f>3+I356</f>
        <v>46097</v>
      </c>
      <c r="K356" s="152">
        <f>30+J356</f>
        <v>46127</v>
      </c>
      <c r="L356" s="152">
        <v>46142</v>
      </c>
      <c r="M356" s="152">
        <f>L356+12</f>
        <v>46154</v>
      </c>
      <c r="N356" s="152">
        <f>M356+15</f>
        <v>46169</v>
      </c>
      <c r="O356" s="152">
        <f>N356+7</f>
        <v>46176</v>
      </c>
      <c r="P356" s="152">
        <f>O356+13</f>
        <v>46189</v>
      </c>
      <c r="Q356" s="153"/>
      <c r="R356" s="152">
        <f>P356+7</f>
        <v>46196</v>
      </c>
      <c r="S356" s="152">
        <f>R356+10</f>
        <v>46206</v>
      </c>
      <c r="T356" s="152">
        <f>S356+4</f>
        <v>46210</v>
      </c>
      <c r="U356" s="152">
        <f>T356+3</f>
        <v>46213</v>
      </c>
      <c r="V356" s="78">
        <v>46218</v>
      </c>
      <c r="W356" s="78">
        <v>46223</v>
      </c>
      <c r="X356" s="10"/>
      <c r="Y356" s="10"/>
      <c r="Z356" s="10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</row>
    <row r="357" spans="1:42" s="62" customFormat="1" ht="24">
      <c r="A357" s="156"/>
      <c r="B357" s="175"/>
      <c r="C357" s="174"/>
      <c r="D357" s="180"/>
      <c r="E357" s="156"/>
      <c r="F357" s="156"/>
      <c r="G357" s="54" t="s">
        <v>19</v>
      </c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10"/>
      <c r="Y357" s="10"/>
      <c r="Z357" s="10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</row>
    <row r="358" spans="1:42" s="62" customFormat="1" ht="31.5" customHeight="1">
      <c r="A358" s="156">
        <v>173</v>
      </c>
      <c r="B358" s="175" t="s">
        <v>378</v>
      </c>
      <c r="C358" s="174"/>
      <c r="D358" s="180"/>
      <c r="E358" s="156">
        <v>173</v>
      </c>
      <c r="F358" s="156" t="s">
        <v>40</v>
      </c>
      <c r="G358" s="55" t="s">
        <v>18</v>
      </c>
      <c r="H358" s="152">
        <v>46064</v>
      </c>
      <c r="I358" s="152">
        <f>30+H358</f>
        <v>46094</v>
      </c>
      <c r="J358" s="152">
        <f>3+I358</f>
        <v>46097</v>
      </c>
      <c r="K358" s="152">
        <f>30+J358</f>
        <v>46127</v>
      </c>
      <c r="L358" s="152">
        <v>46142</v>
      </c>
      <c r="M358" s="152">
        <f>L358+12</f>
        <v>46154</v>
      </c>
      <c r="N358" s="152">
        <f>M358+15</f>
        <v>46169</v>
      </c>
      <c r="O358" s="152">
        <f>N358+7</f>
        <v>46176</v>
      </c>
      <c r="P358" s="152">
        <f>O358+13</f>
        <v>46189</v>
      </c>
      <c r="Q358" s="153"/>
      <c r="R358" s="152">
        <f>P358+7</f>
        <v>46196</v>
      </c>
      <c r="S358" s="152">
        <f>R358+10</f>
        <v>46206</v>
      </c>
      <c r="T358" s="152">
        <f>S358+4</f>
        <v>46210</v>
      </c>
      <c r="U358" s="152">
        <f>T358+3</f>
        <v>46213</v>
      </c>
      <c r="V358" s="78">
        <v>46218</v>
      </c>
      <c r="W358" s="78">
        <v>46223</v>
      </c>
      <c r="X358" s="10"/>
      <c r="Y358" s="10"/>
      <c r="Z358" s="10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</row>
    <row r="359" spans="1:42" s="62" customFormat="1" ht="24">
      <c r="A359" s="156"/>
      <c r="B359" s="175"/>
      <c r="C359" s="174"/>
      <c r="D359" s="180"/>
      <c r="E359" s="156"/>
      <c r="F359" s="156"/>
      <c r="G359" s="54" t="s">
        <v>19</v>
      </c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10"/>
      <c r="Y359" s="10"/>
      <c r="Z359" s="10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</row>
    <row r="360" spans="1:42" s="62" customFormat="1" ht="24">
      <c r="A360" s="156">
        <v>174</v>
      </c>
      <c r="B360" s="175" t="s">
        <v>379</v>
      </c>
      <c r="C360" s="174"/>
      <c r="D360" s="180"/>
      <c r="E360" s="156">
        <v>174</v>
      </c>
      <c r="F360" s="156" t="s">
        <v>40</v>
      </c>
      <c r="G360" s="55" t="s">
        <v>18</v>
      </c>
      <c r="H360" s="152">
        <v>46064</v>
      </c>
      <c r="I360" s="152">
        <f>30+H360</f>
        <v>46094</v>
      </c>
      <c r="J360" s="152">
        <f>3+I360</f>
        <v>46097</v>
      </c>
      <c r="K360" s="152">
        <f>30+J360</f>
        <v>46127</v>
      </c>
      <c r="L360" s="152">
        <v>46142</v>
      </c>
      <c r="M360" s="152">
        <f>L360+12</f>
        <v>46154</v>
      </c>
      <c r="N360" s="152">
        <f>M360+15</f>
        <v>46169</v>
      </c>
      <c r="O360" s="152">
        <f>N360+7</f>
        <v>46176</v>
      </c>
      <c r="P360" s="152">
        <f>O360+13</f>
        <v>46189</v>
      </c>
      <c r="Q360" s="153"/>
      <c r="R360" s="152">
        <f>P360+7</f>
        <v>46196</v>
      </c>
      <c r="S360" s="152">
        <f>R360+10</f>
        <v>46206</v>
      </c>
      <c r="T360" s="152">
        <f>S360+4</f>
        <v>46210</v>
      </c>
      <c r="U360" s="152">
        <f>T360+3</f>
        <v>46213</v>
      </c>
      <c r="V360" s="78">
        <v>46218</v>
      </c>
      <c r="W360" s="78">
        <v>46223</v>
      </c>
      <c r="X360" s="10"/>
      <c r="Y360" s="10"/>
      <c r="Z360" s="10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</row>
    <row r="361" spans="1:42" s="62" customFormat="1" ht="24">
      <c r="A361" s="156"/>
      <c r="B361" s="175"/>
      <c r="C361" s="174"/>
      <c r="D361" s="180"/>
      <c r="E361" s="156"/>
      <c r="F361" s="156"/>
      <c r="G361" s="54" t="s">
        <v>19</v>
      </c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10"/>
      <c r="Y361" s="10"/>
      <c r="Z361" s="10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</row>
    <row r="362" spans="1:42" s="62" customFormat="1" ht="24">
      <c r="A362" s="156">
        <v>175</v>
      </c>
      <c r="B362" s="175" t="s">
        <v>380</v>
      </c>
      <c r="C362" s="174"/>
      <c r="D362" s="180"/>
      <c r="E362" s="156">
        <v>175</v>
      </c>
      <c r="F362" s="156" t="s">
        <v>40</v>
      </c>
      <c r="G362" s="55" t="s">
        <v>18</v>
      </c>
      <c r="H362" s="152">
        <v>46064</v>
      </c>
      <c r="I362" s="152">
        <f>30+H362</f>
        <v>46094</v>
      </c>
      <c r="J362" s="152">
        <f>3+I362</f>
        <v>46097</v>
      </c>
      <c r="K362" s="152">
        <f>30+J362</f>
        <v>46127</v>
      </c>
      <c r="L362" s="152">
        <v>46142</v>
      </c>
      <c r="M362" s="152">
        <f>L362+12</f>
        <v>46154</v>
      </c>
      <c r="N362" s="152">
        <f>M362+15</f>
        <v>46169</v>
      </c>
      <c r="O362" s="152">
        <f>N362+7</f>
        <v>46176</v>
      </c>
      <c r="P362" s="152">
        <f>O362+13</f>
        <v>46189</v>
      </c>
      <c r="Q362" s="153"/>
      <c r="R362" s="152">
        <f>P362+7</f>
        <v>46196</v>
      </c>
      <c r="S362" s="152">
        <f>R362+10</f>
        <v>46206</v>
      </c>
      <c r="T362" s="152">
        <f>S362+4</f>
        <v>46210</v>
      </c>
      <c r="U362" s="152">
        <f>T362+3</f>
        <v>46213</v>
      </c>
      <c r="V362" s="78">
        <v>46218</v>
      </c>
      <c r="W362" s="78">
        <v>46223</v>
      </c>
      <c r="X362" s="10"/>
      <c r="Y362" s="10"/>
      <c r="Z362" s="10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</row>
    <row r="363" spans="1:42" s="62" customFormat="1" ht="24">
      <c r="A363" s="156"/>
      <c r="B363" s="175"/>
      <c r="C363" s="174"/>
      <c r="D363" s="180"/>
      <c r="E363" s="156"/>
      <c r="F363" s="156"/>
      <c r="G363" s="54" t="s">
        <v>19</v>
      </c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10"/>
      <c r="Y363" s="10"/>
      <c r="Z363" s="10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</row>
    <row r="364" spans="1:42" s="10" customFormat="1" ht="24">
      <c r="A364" s="156">
        <v>176</v>
      </c>
      <c r="B364" s="156" t="s">
        <v>220</v>
      </c>
      <c r="C364" s="174"/>
      <c r="D364" s="180"/>
      <c r="E364" s="156">
        <v>176</v>
      </c>
      <c r="F364" s="156" t="s">
        <v>40</v>
      </c>
      <c r="G364" s="55" t="s">
        <v>18</v>
      </c>
      <c r="H364" s="143">
        <v>46092</v>
      </c>
      <c r="I364" s="143">
        <f>30+H364</f>
        <v>46122</v>
      </c>
      <c r="J364" s="143">
        <f>3+I364</f>
        <v>46125</v>
      </c>
      <c r="K364" s="143">
        <f>30+J364</f>
        <v>46155</v>
      </c>
      <c r="L364" s="143">
        <f>15+K364</f>
        <v>46170</v>
      </c>
      <c r="M364" s="152">
        <f>L364+12</f>
        <v>46182</v>
      </c>
      <c r="N364" s="152">
        <f>M364+15</f>
        <v>46197</v>
      </c>
      <c r="O364" s="152">
        <f>N364+7</f>
        <v>46204</v>
      </c>
      <c r="P364" s="152">
        <f>O364+13</f>
        <v>46217</v>
      </c>
      <c r="Q364" s="153"/>
      <c r="R364" s="152">
        <f>P364+7</f>
        <v>46224</v>
      </c>
      <c r="S364" s="152">
        <f>R364+10</f>
        <v>46234</v>
      </c>
      <c r="T364" s="152">
        <f>S364+4</f>
        <v>46238</v>
      </c>
      <c r="U364" s="152">
        <f>T364+3</f>
        <v>46241</v>
      </c>
      <c r="V364" s="129">
        <v>46246</v>
      </c>
      <c r="W364" s="129">
        <v>46251</v>
      </c>
      <c r="X364" s="62"/>
      <c r="Y364" s="62"/>
      <c r="Z364" s="62"/>
    </row>
    <row r="365" spans="1:42" s="10" customFormat="1" ht="24">
      <c r="A365" s="156"/>
      <c r="B365" s="156"/>
      <c r="C365" s="174"/>
      <c r="D365" s="180"/>
      <c r="E365" s="156"/>
      <c r="F365" s="156"/>
      <c r="G365" s="54" t="s">
        <v>19</v>
      </c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62"/>
      <c r="Y365" s="62"/>
      <c r="Z365" s="62"/>
    </row>
    <row r="366" spans="1:42" s="10" customFormat="1" ht="23.25" customHeight="1">
      <c r="A366" s="156">
        <v>177</v>
      </c>
      <c r="B366" s="156" t="s">
        <v>221</v>
      </c>
      <c r="C366" s="174"/>
      <c r="D366" s="180"/>
      <c r="E366" s="156">
        <v>177</v>
      </c>
      <c r="F366" s="156" t="s">
        <v>40</v>
      </c>
      <c r="G366" s="55" t="s">
        <v>18</v>
      </c>
      <c r="H366" s="143">
        <v>46092</v>
      </c>
      <c r="I366" s="143">
        <f>30+H366</f>
        <v>46122</v>
      </c>
      <c r="J366" s="143">
        <f>3+I366</f>
        <v>46125</v>
      </c>
      <c r="K366" s="143">
        <f>30+J366</f>
        <v>46155</v>
      </c>
      <c r="L366" s="143">
        <f>15+K366</f>
        <v>46170</v>
      </c>
      <c r="M366" s="152">
        <f>L366+12</f>
        <v>46182</v>
      </c>
      <c r="N366" s="152">
        <f>M366+15</f>
        <v>46197</v>
      </c>
      <c r="O366" s="152">
        <f>N366+7</f>
        <v>46204</v>
      </c>
      <c r="P366" s="152">
        <f>O366+13</f>
        <v>46217</v>
      </c>
      <c r="Q366" s="153"/>
      <c r="R366" s="152">
        <f>P366+7</f>
        <v>46224</v>
      </c>
      <c r="S366" s="152">
        <f>R366+10</f>
        <v>46234</v>
      </c>
      <c r="T366" s="152">
        <f>S366+4</f>
        <v>46238</v>
      </c>
      <c r="U366" s="152">
        <f>T366+3</f>
        <v>46241</v>
      </c>
      <c r="V366" s="129">
        <v>46246</v>
      </c>
      <c r="W366" s="129">
        <v>46251</v>
      </c>
      <c r="X366" s="62"/>
      <c r="Y366" s="62"/>
      <c r="Z366" s="62"/>
    </row>
    <row r="367" spans="1:42" s="10" customFormat="1" ht="24">
      <c r="A367" s="156"/>
      <c r="B367" s="156"/>
      <c r="C367" s="174"/>
      <c r="D367" s="180"/>
      <c r="E367" s="156"/>
      <c r="F367" s="156"/>
      <c r="G367" s="54" t="s">
        <v>19</v>
      </c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62"/>
      <c r="Y367" s="62"/>
      <c r="Z367" s="62"/>
    </row>
    <row r="368" spans="1:42" s="10" customFormat="1" ht="24">
      <c r="A368" s="156">
        <v>178</v>
      </c>
      <c r="B368" s="156" t="s">
        <v>222</v>
      </c>
      <c r="C368" s="174"/>
      <c r="D368" s="180"/>
      <c r="E368" s="156">
        <v>178</v>
      </c>
      <c r="F368" s="156" t="s">
        <v>40</v>
      </c>
      <c r="G368" s="55" t="s">
        <v>18</v>
      </c>
      <c r="H368" s="143">
        <v>46092</v>
      </c>
      <c r="I368" s="143">
        <f>30+H368</f>
        <v>46122</v>
      </c>
      <c r="J368" s="143">
        <f>3+I368</f>
        <v>46125</v>
      </c>
      <c r="K368" s="143">
        <f>30+J368</f>
        <v>46155</v>
      </c>
      <c r="L368" s="143">
        <f>15+K368</f>
        <v>46170</v>
      </c>
      <c r="M368" s="152">
        <f>L368+12</f>
        <v>46182</v>
      </c>
      <c r="N368" s="152">
        <f>M368+15</f>
        <v>46197</v>
      </c>
      <c r="O368" s="152">
        <f>N368+7</f>
        <v>46204</v>
      </c>
      <c r="P368" s="152">
        <f>O368+13</f>
        <v>46217</v>
      </c>
      <c r="Q368" s="153"/>
      <c r="R368" s="152">
        <f>P368+7</f>
        <v>46224</v>
      </c>
      <c r="S368" s="152">
        <f>R368+10</f>
        <v>46234</v>
      </c>
      <c r="T368" s="152">
        <f>S368+4</f>
        <v>46238</v>
      </c>
      <c r="U368" s="152">
        <f>T368+3</f>
        <v>46241</v>
      </c>
      <c r="V368" s="129">
        <v>46246</v>
      </c>
      <c r="W368" s="129">
        <v>46251</v>
      </c>
      <c r="X368" s="62"/>
      <c r="Y368" s="62"/>
      <c r="Z368" s="62"/>
    </row>
    <row r="369" spans="1:26" s="10" customFormat="1" ht="24">
      <c r="A369" s="156"/>
      <c r="B369" s="156"/>
      <c r="C369" s="174"/>
      <c r="D369" s="180"/>
      <c r="E369" s="156"/>
      <c r="F369" s="156"/>
      <c r="G369" s="54" t="s">
        <v>19</v>
      </c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62"/>
      <c r="Y369" s="62"/>
      <c r="Z369" s="62"/>
    </row>
    <row r="370" spans="1:26" s="10" customFormat="1" ht="24">
      <c r="A370" s="156">
        <v>179</v>
      </c>
      <c r="B370" s="156" t="s">
        <v>223</v>
      </c>
      <c r="C370" s="174"/>
      <c r="D370" s="180"/>
      <c r="E370" s="156">
        <v>179</v>
      </c>
      <c r="F370" s="156" t="s">
        <v>40</v>
      </c>
      <c r="G370" s="55" t="s">
        <v>18</v>
      </c>
      <c r="H370" s="143">
        <v>46092</v>
      </c>
      <c r="I370" s="143">
        <f>30+H370</f>
        <v>46122</v>
      </c>
      <c r="J370" s="143">
        <f>3+I370</f>
        <v>46125</v>
      </c>
      <c r="K370" s="143">
        <f>30+J370</f>
        <v>46155</v>
      </c>
      <c r="L370" s="143">
        <f>15+K370</f>
        <v>46170</v>
      </c>
      <c r="M370" s="152">
        <f>L370+12</f>
        <v>46182</v>
      </c>
      <c r="N370" s="152">
        <f>M370+15</f>
        <v>46197</v>
      </c>
      <c r="O370" s="152">
        <f>N370+7</f>
        <v>46204</v>
      </c>
      <c r="P370" s="152">
        <f>O370+13</f>
        <v>46217</v>
      </c>
      <c r="Q370" s="153"/>
      <c r="R370" s="152">
        <f>P370+7</f>
        <v>46224</v>
      </c>
      <c r="S370" s="152">
        <f>R370+10</f>
        <v>46234</v>
      </c>
      <c r="T370" s="152">
        <f>S370+4</f>
        <v>46238</v>
      </c>
      <c r="U370" s="152">
        <f>T370+3</f>
        <v>46241</v>
      </c>
      <c r="V370" s="129">
        <v>46246</v>
      </c>
      <c r="W370" s="129">
        <v>46251</v>
      </c>
      <c r="X370" s="62"/>
      <c r="Y370" s="62"/>
      <c r="Z370" s="62"/>
    </row>
    <row r="371" spans="1:26" s="10" customFormat="1" ht="24">
      <c r="A371" s="156"/>
      <c r="B371" s="156"/>
      <c r="C371" s="174"/>
      <c r="D371" s="180"/>
      <c r="E371" s="156"/>
      <c r="F371" s="156"/>
      <c r="G371" s="54" t="s">
        <v>19</v>
      </c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62"/>
      <c r="Y371" s="62"/>
      <c r="Z371" s="62"/>
    </row>
    <row r="372" spans="1:26" s="10" customFormat="1" ht="23.25" customHeight="1">
      <c r="A372" s="156">
        <v>180</v>
      </c>
      <c r="B372" s="156" t="s">
        <v>224</v>
      </c>
      <c r="C372" s="174"/>
      <c r="D372" s="180"/>
      <c r="E372" s="156">
        <v>180</v>
      </c>
      <c r="F372" s="156" t="s">
        <v>40</v>
      </c>
      <c r="G372" s="55" t="s">
        <v>18</v>
      </c>
      <c r="H372" s="143">
        <v>46092</v>
      </c>
      <c r="I372" s="143">
        <f>30+H372</f>
        <v>46122</v>
      </c>
      <c r="J372" s="143">
        <f>3+I372</f>
        <v>46125</v>
      </c>
      <c r="K372" s="143">
        <f>30+J372</f>
        <v>46155</v>
      </c>
      <c r="L372" s="143">
        <f>15+K372</f>
        <v>46170</v>
      </c>
      <c r="M372" s="152">
        <f>L372+12</f>
        <v>46182</v>
      </c>
      <c r="N372" s="152">
        <f>M372+15</f>
        <v>46197</v>
      </c>
      <c r="O372" s="152">
        <f>N372+7</f>
        <v>46204</v>
      </c>
      <c r="P372" s="152">
        <f>O372+13</f>
        <v>46217</v>
      </c>
      <c r="Q372" s="153"/>
      <c r="R372" s="152">
        <f>P372+7</f>
        <v>46224</v>
      </c>
      <c r="S372" s="152">
        <f>R372+10</f>
        <v>46234</v>
      </c>
      <c r="T372" s="152">
        <f>S372+4</f>
        <v>46238</v>
      </c>
      <c r="U372" s="152">
        <f>T372+3</f>
        <v>46241</v>
      </c>
      <c r="V372" s="129">
        <v>46246</v>
      </c>
      <c r="W372" s="129">
        <v>46251</v>
      </c>
      <c r="X372" s="62"/>
      <c r="Y372" s="62"/>
      <c r="Z372" s="62"/>
    </row>
    <row r="373" spans="1:26" s="10" customFormat="1" ht="24">
      <c r="A373" s="156"/>
      <c r="B373" s="156"/>
      <c r="C373" s="174"/>
      <c r="D373" s="180"/>
      <c r="E373" s="156"/>
      <c r="F373" s="156"/>
      <c r="G373" s="54" t="s">
        <v>19</v>
      </c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62"/>
      <c r="Y373" s="62"/>
      <c r="Z373" s="62"/>
    </row>
    <row r="374" spans="1:26" s="10" customFormat="1" ht="24">
      <c r="A374" s="156">
        <v>181</v>
      </c>
      <c r="B374" s="156" t="s">
        <v>225</v>
      </c>
      <c r="C374" s="174"/>
      <c r="D374" s="180"/>
      <c r="E374" s="156">
        <v>181</v>
      </c>
      <c r="F374" s="156" t="s">
        <v>40</v>
      </c>
      <c r="G374" s="55" t="s">
        <v>18</v>
      </c>
      <c r="H374" s="143">
        <v>46092</v>
      </c>
      <c r="I374" s="143">
        <f>30+H374</f>
        <v>46122</v>
      </c>
      <c r="J374" s="143">
        <f>3+I374</f>
        <v>46125</v>
      </c>
      <c r="K374" s="143">
        <f>30+J374</f>
        <v>46155</v>
      </c>
      <c r="L374" s="143">
        <f>15+K374</f>
        <v>46170</v>
      </c>
      <c r="M374" s="152">
        <f>L374+12</f>
        <v>46182</v>
      </c>
      <c r="N374" s="152">
        <f>M374+15</f>
        <v>46197</v>
      </c>
      <c r="O374" s="152">
        <f>N374+7</f>
        <v>46204</v>
      </c>
      <c r="P374" s="152">
        <f>O374+13</f>
        <v>46217</v>
      </c>
      <c r="Q374" s="153"/>
      <c r="R374" s="152">
        <f>P374+7</f>
        <v>46224</v>
      </c>
      <c r="S374" s="152">
        <f>R374+10</f>
        <v>46234</v>
      </c>
      <c r="T374" s="152">
        <f>S374+4</f>
        <v>46238</v>
      </c>
      <c r="U374" s="152">
        <f>T374+3</f>
        <v>46241</v>
      </c>
      <c r="V374" s="129">
        <v>46246</v>
      </c>
      <c r="W374" s="129">
        <v>46251</v>
      </c>
      <c r="X374" s="62"/>
      <c r="Y374" s="62"/>
      <c r="Z374" s="62"/>
    </row>
    <row r="375" spans="1:26" s="10" customFormat="1" ht="24">
      <c r="A375" s="156"/>
      <c r="B375" s="156"/>
      <c r="C375" s="174"/>
      <c r="D375" s="180"/>
      <c r="E375" s="156"/>
      <c r="F375" s="156"/>
      <c r="G375" s="54" t="s">
        <v>19</v>
      </c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62"/>
      <c r="Y375" s="62"/>
      <c r="Z375" s="62"/>
    </row>
    <row r="376" spans="1:26" s="10" customFormat="1" ht="23.25" customHeight="1">
      <c r="A376" s="156">
        <v>182</v>
      </c>
      <c r="B376" s="156" t="s">
        <v>226</v>
      </c>
      <c r="C376" s="174"/>
      <c r="D376" s="180"/>
      <c r="E376" s="156">
        <v>182</v>
      </c>
      <c r="F376" s="156" t="s">
        <v>40</v>
      </c>
      <c r="G376" s="55" t="s">
        <v>18</v>
      </c>
      <c r="H376" s="143">
        <v>46092</v>
      </c>
      <c r="I376" s="143">
        <f>30+H376</f>
        <v>46122</v>
      </c>
      <c r="J376" s="143">
        <f>3+I376</f>
        <v>46125</v>
      </c>
      <c r="K376" s="143">
        <f>30+J376</f>
        <v>46155</v>
      </c>
      <c r="L376" s="143">
        <f>15+K376</f>
        <v>46170</v>
      </c>
      <c r="M376" s="152">
        <f>L376+12</f>
        <v>46182</v>
      </c>
      <c r="N376" s="152">
        <f>M376+15</f>
        <v>46197</v>
      </c>
      <c r="O376" s="152">
        <f>N376+7</f>
        <v>46204</v>
      </c>
      <c r="P376" s="152">
        <f>O376+13</f>
        <v>46217</v>
      </c>
      <c r="Q376" s="153"/>
      <c r="R376" s="152">
        <f>P376+7</f>
        <v>46224</v>
      </c>
      <c r="S376" s="152">
        <f>R376+10</f>
        <v>46234</v>
      </c>
      <c r="T376" s="152">
        <f>S376+4</f>
        <v>46238</v>
      </c>
      <c r="U376" s="152">
        <f>T376+3</f>
        <v>46241</v>
      </c>
      <c r="V376" s="129">
        <v>46246</v>
      </c>
      <c r="W376" s="129">
        <v>46251</v>
      </c>
      <c r="X376" s="62"/>
      <c r="Y376" s="62"/>
      <c r="Z376" s="62"/>
    </row>
    <row r="377" spans="1:26" s="10" customFormat="1" ht="24">
      <c r="A377" s="156"/>
      <c r="B377" s="156"/>
      <c r="C377" s="174"/>
      <c r="D377" s="180"/>
      <c r="E377" s="156"/>
      <c r="F377" s="156"/>
      <c r="G377" s="54" t="s">
        <v>19</v>
      </c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62"/>
      <c r="Y377" s="62"/>
      <c r="Z377" s="62"/>
    </row>
    <row r="378" spans="1:26" s="10" customFormat="1" ht="24">
      <c r="A378" s="156">
        <v>183</v>
      </c>
      <c r="B378" s="172" t="s">
        <v>227</v>
      </c>
      <c r="C378" s="174"/>
      <c r="D378" s="180"/>
      <c r="E378" s="156">
        <v>183</v>
      </c>
      <c r="F378" s="156" t="s">
        <v>40</v>
      </c>
      <c r="G378" s="55" t="s">
        <v>18</v>
      </c>
      <c r="H378" s="143">
        <v>46092</v>
      </c>
      <c r="I378" s="143">
        <f>30+H378</f>
        <v>46122</v>
      </c>
      <c r="J378" s="143">
        <f>3+I378</f>
        <v>46125</v>
      </c>
      <c r="K378" s="143">
        <f>30+J378</f>
        <v>46155</v>
      </c>
      <c r="L378" s="143">
        <f>15+K378</f>
        <v>46170</v>
      </c>
      <c r="M378" s="152">
        <f>L378+12</f>
        <v>46182</v>
      </c>
      <c r="N378" s="152">
        <f>M378+15</f>
        <v>46197</v>
      </c>
      <c r="O378" s="152">
        <f>N378+7</f>
        <v>46204</v>
      </c>
      <c r="P378" s="152">
        <f>O378+13</f>
        <v>46217</v>
      </c>
      <c r="Q378" s="153"/>
      <c r="R378" s="152">
        <f>P378+7</f>
        <v>46224</v>
      </c>
      <c r="S378" s="152">
        <f>R378+10</f>
        <v>46234</v>
      </c>
      <c r="T378" s="152">
        <f>S378+4</f>
        <v>46238</v>
      </c>
      <c r="U378" s="152">
        <f>T378+3</f>
        <v>46241</v>
      </c>
      <c r="V378" s="129">
        <v>46246</v>
      </c>
      <c r="W378" s="129">
        <v>46251</v>
      </c>
      <c r="X378" s="62"/>
      <c r="Y378" s="62"/>
      <c r="Z378" s="62"/>
    </row>
    <row r="379" spans="1:26" s="10" customFormat="1" ht="24">
      <c r="A379" s="156"/>
      <c r="B379" s="172"/>
      <c r="C379" s="174"/>
      <c r="D379" s="180"/>
      <c r="E379" s="156"/>
      <c r="F379" s="156"/>
      <c r="G379" s="54" t="s">
        <v>19</v>
      </c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62"/>
      <c r="Y379" s="62"/>
      <c r="Z379" s="62"/>
    </row>
    <row r="380" spans="1:26" s="10" customFormat="1" ht="24">
      <c r="A380" s="156">
        <v>184</v>
      </c>
      <c r="B380" s="172" t="s">
        <v>228</v>
      </c>
      <c r="C380" s="174"/>
      <c r="D380" s="180"/>
      <c r="E380" s="156">
        <v>184</v>
      </c>
      <c r="F380" s="156" t="s">
        <v>40</v>
      </c>
      <c r="G380" s="55" t="s">
        <v>18</v>
      </c>
      <c r="H380" s="143">
        <v>46092</v>
      </c>
      <c r="I380" s="143">
        <f>30+H380</f>
        <v>46122</v>
      </c>
      <c r="J380" s="143">
        <f>3+I380</f>
        <v>46125</v>
      </c>
      <c r="K380" s="143">
        <f>30+J380</f>
        <v>46155</v>
      </c>
      <c r="L380" s="143">
        <f>15+K380</f>
        <v>46170</v>
      </c>
      <c r="M380" s="152">
        <f>L380+12</f>
        <v>46182</v>
      </c>
      <c r="N380" s="152">
        <f>M380+15</f>
        <v>46197</v>
      </c>
      <c r="O380" s="152">
        <f>N380+7</f>
        <v>46204</v>
      </c>
      <c r="P380" s="152">
        <f>O380+13</f>
        <v>46217</v>
      </c>
      <c r="Q380" s="153"/>
      <c r="R380" s="152">
        <f>P380+7</f>
        <v>46224</v>
      </c>
      <c r="S380" s="152">
        <f>R380+10</f>
        <v>46234</v>
      </c>
      <c r="T380" s="152">
        <f>S380+4</f>
        <v>46238</v>
      </c>
      <c r="U380" s="152">
        <f>T380+3</f>
        <v>46241</v>
      </c>
      <c r="V380" s="129">
        <v>46246</v>
      </c>
      <c r="W380" s="129">
        <v>46251</v>
      </c>
      <c r="X380" s="62"/>
      <c r="Y380" s="62"/>
      <c r="Z380" s="62"/>
    </row>
    <row r="381" spans="1:26" s="10" customFormat="1" ht="24">
      <c r="A381" s="156"/>
      <c r="B381" s="172"/>
      <c r="C381" s="174"/>
      <c r="D381" s="180"/>
      <c r="E381" s="156"/>
      <c r="F381" s="156"/>
      <c r="G381" s="54" t="s">
        <v>19</v>
      </c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62"/>
      <c r="Y381" s="62"/>
      <c r="Z381" s="62"/>
    </row>
    <row r="382" spans="1:26" s="10" customFormat="1" ht="24">
      <c r="A382" s="156">
        <v>185</v>
      </c>
      <c r="B382" s="172" t="s">
        <v>229</v>
      </c>
      <c r="C382" s="174"/>
      <c r="D382" s="180"/>
      <c r="E382" s="156">
        <v>185</v>
      </c>
      <c r="F382" s="156" t="s">
        <v>40</v>
      </c>
      <c r="G382" s="55" t="s">
        <v>18</v>
      </c>
      <c r="H382" s="143">
        <v>46092</v>
      </c>
      <c r="I382" s="143">
        <f>30+H382</f>
        <v>46122</v>
      </c>
      <c r="J382" s="143">
        <f>3+I382</f>
        <v>46125</v>
      </c>
      <c r="K382" s="143">
        <f>30+J382</f>
        <v>46155</v>
      </c>
      <c r="L382" s="143">
        <f>15+K382</f>
        <v>46170</v>
      </c>
      <c r="M382" s="152">
        <f>L382+12</f>
        <v>46182</v>
      </c>
      <c r="N382" s="152">
        <f>M382+15</f>
        <v>46197</v>
      </c>
      <c r="O382" s="152">
        <f>N382+7</f>
        <v>46204</v>
      </c>
      <c r="P382" s="152">
        <f>O382+13</f>
        <v>46217</v>
      </c>
      <c r="Q382" s="153"/>
      <c r="R382" s="152">
        <f>P382+7</f>
        <v>46224</v>
      </c>
      <c r="S382" s="152">
        <f>R382+10</f>
        <v>46234</v>
      </c>
      <c r="T382" s="152">
        <f>S382+4</f>
        <v>46238</v>
      </c>
      <c r="U382" s="152">
        <f>T382+3</f>
        <v>46241</v>
      </c>
      <c r="V382" s="129">
        <v>46246</v>
      </c>
      <c r="W382" s="129">
        <v>46251</v>
      </c>
      <c r="X382" s="62"/>
      <c r="Y382" s="62"/>
      <c r="Z382" s="62"/>
    </row>
    <row r="383" spans="1:26" s="10" customFormat="1" ht="24">
      <c r="A383" s="156"/>
      <c r="B383" s="172"/>
      <c r="C383" s="174"/>
      <c r="D383" s="180"/>
      <c r="E383" s="156"/>
      <c r="F383" s="156"/>
      <c r="G383" s="54" t="s">
        <v>19</v>
      </c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62"/>
      <c r="Y383" s="62"/>
      <c r="Z383" s="62"/>
    </row>
    <row r="384" spans="1:26" s="10" customFormat="1" ht="24">
      <c r="A384" s="156">
        <v>186</v>
      </c>
      <c r="B384" s="172" t="s">
        <v>230</v>
      </c>
      <c r="C384" s="174"/>
      <c r="D384" s="180"/>
      <c r="E384" s="156">
        <v>186</v>
      </c>
      <c r="F384" s="156" t="s">
        <v>40</v>
      </c>
      <c r="G384" s="55" t="s">
        <v>18</v>
      </c>
      <c r="H384" s="143">
        <v>46092</v>
      </c>
      <c r="I384" s="143">
        <f>30+H384</f>
        <v>46122</v>
      </c>
      <c r="J384" s="143">
        <f>3+I384</f>
        <v>46125</v>
      </c>
      <c r="K384" s="143">
        <f>30+J384</f>
        <v>46155</v>
      </c>
      <c r="L384" s="143">
        <f>15+K384</f>
        <v>46170</v>
      </c>
      <c r="M384" s="152">
        <f>L384+12</f>
        <v>46182</v>
      </c>
      <c r="N384" s="152">
        <f>M384+15</f>
        <v>46197</v>
      </c>
      <c r="O384" s="152">
        <f>N384+7</f>
        <v>46204</v>
      </c>
      <c r="P384" s="152">
        <f>O384+13</f>
        <v>46217</v>
      </c>
      <c r="Q384" s="153"/>
      <c r="R384" s="152">
        <f>P384+7</f>
        <v>46224</v>
      </c>
      <c r="S384" s="152">
        <f>R384+10</f>
        <v>46234</v>
      </c>
      <c r="T384" s="152">
        <f>S384+4</f>
        <v>46238</v>
      </c>
      <c r="U384" s="152">
        <f>T384+3</f>
        <v>46241</v>
      </c>
      <c r="V384" s="129">
        <v>46246</v>
      </c>
      <c r="W384" s="129">
        <v>46251</v>
      </c>
      <c r="X384" s="62"/>
      <c r="Y384" s="62"/>
      <c r="Z384" s="62"/>
    </row>
    <row r="385" spans="1:26" s="10" customFormat="1" ht="24">
      <c r="A385" s="156"/>
      <c r="B385" s="172"/>
      <c r="C385" s="174"/>
      <c r="D385" s="180"/>
      <c r="E385" s="156"/>
      <c r="F385" s="156"/>
      <c r="G385" s="54" t="s">
        <v>19</v>
      </c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62"/>
      <c r="Y385" s="62"/>
      <c r="Z385" s="62"/>
    </row>
    <row r="386" spans="1:26" s="10" customFormat="1" ht="24">
      <c r="A386" s="156">
        <v>187</v>
      </c>
      <c r="B386" s="172" t="s">
        <v>231</v>
      </c>
      <c r="C386" s="174"/>
      <c r="D386" s="180"/>
      <c r="E386" s="156">
        <v>187</v>
      </c>
      <c r="F386" s="156" t="s">
        <v>40</v>
      </c>
      <c r="G386" s="55" t="s">
        <v>18</v>
      </c>
      <c r="H386" s="143">
        <v>46092</v>
      </c>
      <c r="I386" s="143">
        <f>30+H386</f>
        <v>46122</v>
      </c>
      <c r="J386" s="143">
        <f>3+I386</f>
        <v>46125</v>
      </c>
      <c r="K386" s="143">
        <f>30+J386</f>
        <v>46155</v>
      </c>
      <c r="L386" s="143">
        <f>15+K386</f>
        <v>46170</v>
      </c>
      <c r="M386" s="152">
        <f>L386+12</f>
        <v>46182</v>
      </c>
      <c r="N386" s="152">
        <f>M386+15</f>
        <v>46197</v>
      </c>
      <c r="O386" s="152">
        <f>N386+7</f>
        <v>46204</v>
      </c>
      <c r="P386" s="152">
        <f>O386+13</f>
        <v>46217</v>
      </c>
      <c r="Q386" s="153"/>
      <c r="R386" s="152">
        <f>P386+7</f>
        <v>46224</v>
      </c>
      <c r="S386" s="152">
        <f>R386+10</f>
        <v>46234</v>
      </c>
      <c r="T386" s="152">
        <f>S386+4</f>
        <v>46238</v>
      </c>
      <c r="U386" s="152">
        <f>T386+3</f>
        <v>46241</v>
      </c>
      <c r="V386" s="129">
        <v>46246</v>
      </c>
      <c r="W386" s="129">
        <v>46251</v>
      </c>
      <c r="X386" s="62"/>
      <c r="Y386" s="62"/>
      <c r="Z386" s="62"/>
    </row>
    <row r="387" spans="1:26" s="10" customFormat="1" ht="24">
      <c r="A387" s="156"/>
      <c r="B387" s="172"/>
      <c r="C387" s="174"/>
      <c r="D387" s="180"/>
      <c r="E387" s="156"/>
      <c r="F387" s="156"/>
      <c r="G387" s="54" t="s">
        <v>19</v>
      </c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62"/>
      <c r="Y387" s="62"/>
      <c r="Z387" s="62"/>
    </row>
    <row r="388" spans="1:26" s="10" customFormat="1" ht="24">
      <c r="A388" s="156">
        <v>188</v>
      </c>
      <c r="B388" s="172" t="s">
        <v>232</v>
      </c>
      <c r="C388" s="174"/>
      <c r="D388" s="180"/>
      <c r="E388" s="156">
        <v>188</v>
      </c>
      <c r="F388" s="156" t="s">
        <v>40</v>
      </c>
      <c r="G388" s="55" t="s">
        <v>18</v>
      </c>
      <c r="H388" s="143">
        <v>46092</v>
      </c>
      <c r="I388" s="143">
        <f>30+H388</f>
        <v>46122</v>
      </c>
      <c r="J388" s="143">
        <f>3+I388</f>
        <v>46125</v>
      </c>
      <c r="K388" s="143">
        <f>30+J388</f>
        <v>46155</v>
      </c>
      <c r="L388" s="143">
        <f>15+K388</f>
        <v>46170</v>
      </c>
      <c r="M388" s="152">
        <f>L388+12</f>
        <v>46182</v>
      </c>
      <c r="N388" s="152">
        <f>M388+15</f>
        <v>46197</v>
      </c>
      <c r="O388" s="152">
        <f>N388+7</f>
        <v>46204</v>
      </c>
      <c r="P388" s="152">
        <f>O388+13</f>
        <v>46217</v>
      </c>
      <c r="Q388" s="153"/>
      <c r="R388" s="152">
        <f>P388+7</f>
        <v>46224</v>
      </c>
      <c r="S388" s="152">
        <f>R388+10</f>
        <v>46234</v>
      </c>
      <c r="T388" s="152">
        <f>S388+4</f>
        <v>46238</v>
      </c>
      <c r="U388" s="152">
        <f>T388+3</f>
        <v>46241</v>
      </c>
      <c r="V388" s="129">
        <v>46246</v>
      </c>
      <c r="W388" s="129">
        <v>46251</v>
      </c>
      <c r="X388" s="62"/>
      <c r="Y388" s="62"/>
      <c r="Z388" s="62"/>
    </row>
    <row r="389" spans="1:26" s="10" customFormat="1" ht="24">
      <c r="A389" s="156"/>
      <c r="B389" s="172"/>
      <c r="C389" s="174"/>
      <c r="D389" s="180"/>
      <c r="E389" s="156"/>
      <c r="F389" s="156"/>
      <c r="G389" s="54" t="s">
        <v>19</v>
      </c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62"/>
      <c r="Y389" s="62"/>
      <c r="Z389" s="62"/>
    </row>
    <row r="390" spans="1:26" s="10" customFormat="1" ht="24">
      <c r="A390" s="156">
        <v>189</v>
      </c>
      <c r="B390" s="172" t="s">
        <v>233</v>
      </c>
      <c r="C390" s="174"/>
      <c r="D390" s="180"/>
      <c r="E390" s="156">
        <v>189</v>
      </c>
      <c r="F390" s="156" t="s">
        <v>40</v>
      </c>
      <c r="G390" s="55" t="s">
        <v>18</v>
      </c>
      <c r="H390" s="143">
        <v>46092</v>
      </c>
      <c r="I390" s="143">
        <f>30+H390</f>
        <v>46122</v>
      </c>
      <c r="J390" s="143">
        <f>3+I390</f>
        <v>46125</v>
      </c>
      <c r="K390" s="143">
        <f>30+J390</f>
        <v>46155</v>
      </c>
      <c r="L390" s="143">
        <f>15+K390</f>
        <v>46170</v>
      </c>
      <c r="M390" s="152">
        <f>L390+12</f>
        <v>46182</v>
      </c>
      <c r="N390" s="152">
        <f>M390+15</f>
        <v>46197</v>
      </c>
      <c r="O390" s="152">
        <f>N390+7</f>
        <v>46204</v>
      </c>
      <c r="P390" s="152">
        <f>O390+13</f>
        <v>46217</v>
      </c>
      <c r="Q390" s="153"/>
      <c r="R390" s="152">
        <f>P390+7</f>
        <v>46224</v>
      </c>
      <c r="S390" s="152">
        <f>R390+10</f>
        <v>46234</v>
      </c>
      <c r="T390" s="152">
        <f>S390+4</f>
        <v>46238</v>
      </c>
      <c r="U390" s="152">
        <f>T390+3</f>
        <v>46241</v>
      </c>
      <c r="V390" s="129">
        <v>46246</v>
      </c>
      <c r="W390" s="129">
        <v>46251</v>
      </c>
      <c r="X390" s="62"/>
      <c r="Y390" s="62"/>
      <c r="Z390" s="62"/>
    </row>
    <row r="391" spans="1:26" s="10" customFormat="1" ht="24">
      <c r="A391" s="156"/>
      <c r="B391" s="172"/>
      <c r="C391" s="174"/>
      <c r="D391" s="180"/>
      <c r="E391" s="156"/>
      <c r="F391" s="156"/>
      <c r="G391" s="54" t="s">
        <v>19</v>
      </c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62"/>
      <c r="Y391" s="62"/>
      <c r="Z391" s="62"/>
    </row>
    <row r="392" spans="1:26" s="10" customFormat="1" ht="24">
      <c r="A392" s="156">
        <v>190</v>
      </c>
      <c r="B392" s="172" t="s">
        <v>234</v>
      </c>
      <c r="C392" s="174"/>
      <c r="D392" s="180"/>
      <c r="E392" s="156">
        <v>190</v>
      </c>
      <c r="F392" s="156" t="s">
        <v>40</v>
      </c>
      <c r="G392" s="55" t="s">
        <v>18</v>
      </c>
      <c r="H392" s="143">
        <v>46092</v>
      </c>
      <c r="I392" s="143">
        <f>30+H392</f>
        <v>46122</v>
      </c>
      <c r="J392" s="143">
        <f>3+I392</f>
        <v>46125</v>
      </c>
      <c r="K392" s="143">
        <f>30+J392</f>
        <v>46155</v>
      </c>
      <c r="L392" s="143">
        <f>15+K392</f>
        <v>46170</v>
      </c>
      <c r="M392" s="152">
        <f>L392+12</f>
        <v>46182</v>
      </c>
      <c r="N392" s="152">
        <f>M392+15</f>
        <v>46197</v>
      </c>
      <c r="O392" s="152">
        <f>N392+7</f>
        <v>46204</v>
      </c>
      <c r="P392" s="152">
        <f>O392+13</f>
        <v>46217</v>
      </c>
      <c r="Q392" s="153"/>
      <c r="R392" s="152">
        <f>P392+7</f>
        <v>46224</v>
      </c>
      <c r="S392" s="152">
        <f>R392+10</f>
        <v>46234</v>
      </c>
      <c r="T392" s="152">
        <f>S392+4</f>
        <v>46238</v>
      </c>
      <c r="U392" s="152">
        <f>T392+3</f>
        <v>46241</v>
      </c>
      <c r="V392" s="129">
        <v>46246</v>
      </c>
      <c r="W392" s="129">
        <v>46251</v>
      </c>
      <c r="X392" s="62"/>
      <c r="Y392" s="62"/>
      <c r="Z392" s="62"/>
    </row>
    <row r="393" spans="1:26" s="10" customFormat="1" ht="24">
      <c r="A393" s="156"/>
      <c r="B393" s="172"/>
      <c r="C393" s="174"/>
      <c r="D393" s="180"/>
      <c r="E393" s="156"/>
      <c r="F393" s="156"/>
      <c r="G393" s="54" t="s">
        <v>19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62"/>
      <c r="Y393" s="62"/>
      <c r="Z393" s="62"/>
    </row>
    <row r="394" spans="1:26" s="10" customFormat="1" ht="24" customHeight="1">
      <c r="A394" s="156">
        <v>191</v>
      </c>
      <c r="B394" s="172" t="s">
        <v>235</v>
      </c>
      <c r="C394" s="174"/>
      <c r="D394" s="180"/>
      <c r="E394" s="156">
        <v>191</v>
      </c>
      <c r="F394" s="156" t="s">
        <v>40</v>
      </c>
      <c r="G394" s="55" t="s">
        <v>18</v>
      </c>
      <c r="H394" s="143">
        <v>46092</v>
      </c>
      <c r="I394" s="143">
        <f>30+H394</f>
        <v>46122</v>
      </c>
      <c r="J394" s="143">
        <f>3+I394</f>
        <v>46125</v>
      </c>
      <c r="K394" s="143">
        <f>30+J394</f>
        <v>46155</v>
      </c>
      <c r="L394" s="143">
        <f>15+K394</f>
        <v>46170</v>
      </c>
      <c r="M394" s="152">
        <f>L394+12</f>
        <v>46182</v>
      </c>
      <c r="N394" s="152">
        <f>M394+15</f>
        <v>46197</v>
      </c>
      <c r="O394" s="152">
        <f>N394+7</f>
        <v>46204</v>
      </c>
      <c r="P394" s="152">
        <f>O394+13</f>
        <v>46217</v>
      </c>
      <c r="Q394" s="153"/>
      <c r="R394" s="152">
        <f>P394+7</f>
        <v>46224</v>
      </c>
      <c r="S394" s="152">
        <f>R394+10</f>
        <v>46234</v>
      </c>
      <c r="T394" s="152">
        <f>S394+4</f>
        <v>46238</v>
      </c>
      <c r="U394" s="152">
        <f>T394+3</f>
        <v>46241</v>
      </c>
      <c r="V394" s="129">
        <v>46246</v>
      </c>
      <c r="W394" s="129">
        <v>46251</v>
      </c>
      <c r="X394" s="62"/>
      <c r="Y394" s="62"/>
      <c r="Z394" s="62"/>
    </row>
    <row r="395" spans="1:26" s="10" customFormat="1" ht="24">
      <c r="A395" s="156"/>
      <c r="B395" s="172"/>
      <c r="C395" s="174"/>
      <c r="D395" s="180"/>
      <c r="E395" s="156"/>
      <c r="F395" s="156"/>
      <c r="G395" s="54" t="s">
        <v>19</v>
      </c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62"/>
      <c r="Y395" s="62"/>
      <c r="Z395" s="62"/>
    </row>
    <row r="396" spans="1:26" s="10" customFormat="1" ht="24" customHeight="1">
      <c r="A396" s="156">
        <v>192</v>
      </c>
      <c r="B396" s="172" t="s">
        <v>236</v>
      </c>
      <c r="C396" s="174"/>
      <c r="D396" s="180"/>
      <c r="E396" s="156">
        <v>192</v>
      </c>
      <c r="F396" s="156" t="s">
        <v>40</v>
      </c>
      <c r="G396" s="55" t="s">
        <v>18</v>
      </c>
      <c r="H396" s="143">
        <v>46092</v>
      </c>
      <c r="I396" s="143">
        <f>30+H396</f>
        <v>46122</v>
      </c>
      <c r="J396" s="143">
        <f>3+I396</f>
        <v>46125</v>
      </c>
      <c r="K396" s="143">
        <f>30+J396</f>
        <v>46155</v>
      </c>
      <c r="L396" s="143">
        <f>15+K396</f>
        <v>46170</v>
      </c>
      <c r="M396" s="152">
        <f>L396+12</f>
        <v>46182</v>
      </c>
      <c r="N396" s="152">
        <f>M396+15</f>
        <v>46197</v>
      </c>
      <c r="O396" s="152">
        <f>N396+7</f>
        <v>46204</v>
      </c>
      <c r="P396" s="152">
        <f>O396+13</f>
        <v>46217</v>
      </c>
      <c r="Q396" s="153"/>
      <c r="R396" s="152">
        <f>P396+7</f>
        <v>46224</v>
      </c>
      <c r="S396" s="152">
        <f>R396+10</f>
        <v>46234</v>
      </c>
      <c r="T396" s="152">
        <f>S396+4</f>
        <v>46238</v>
      </c>
      <c r="U396" s="152">
        <f>T396+3</f>
        <v>46241</v>
      </c>
      <c r="V396" s="129">
        <v>46246</v>
      </c>
      <c r="W396" s="129">
        <v>46251</v>
      </c>
      <c r="X396" s="62"/>
      <c r="Y396" s="62"/>
      <c r="Z396" s="62"/>
    </row>
    <row r="397" spans="1:26" s="10" customFormat="1" ht="24">
      <c r="A397" s="156"/>
      <c r="B397" s="172"/>
      <c r="C397" s="174"/>
      <c r="D397" s="180"/>
      <c r="E397" s="156"/>
      <c r="F397" s="156"/>
      <c r="G397" s="54" t="s">
        <v>19</v>
      </c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62"/>
      <c r="Y397" s="62"/>
      <c r="Z397" s="62"/>
    </row>
    <row r="398" spans="1:26" s="10" customFormat="1" ht="24" customHeight="1">
      <c r="A398" s="156">
        <v>193</v>
      </c>
      <c r="B398" s="172" t="s">
        <v>237</v>
      </c>
      <c r="C398" s="174"/>
      <c r="D398" s="180"/>
      <c r="E398" s="156">
        <v>193</v>
      </c>
      <c r="F398" s="156" t="s">
        <v>40</v>
      </c>
      <c r="G398" s="55" t="s">
        <v>18</v>
      </c>
      <c r="H398" s="143">
        <v>46092</v>
      </c>
      <c r="I398" s="143">
        <f>30+H398</f>
        <v>46122</v>
      </c>
      <c r="J398" s="143">
        <f>3+I398</f>
        <v>46125</v>
      </c>
      <c r="K398" s="143">
        <f>30+J398</f>
        <v>46155</v>
      </c>
      <c r="L398" s="143">
        <f>15+K398</f>
        <v>46170</v>
      </c>
      <c r="M398" s="152">
        <f>L398+12</f>
        <v>46182</v>
      </c>
      <c r="N398" s="152">
        <f>M398+15</f>
        <v>46197</v>
      </c>
      <c r="O398" s="152">
        <f>N398+7</f>
        <v>46204</v>
      </c>
      <c r="P398" s="152">
        <f>O398+13</f>
        <v>46217</v>
      </c>
      <c r="Q398" s="153"/>
      <c r="R398" s="152">
        <f>P398+7</f>
        <v>46224</v>
      </c>
      <c r="S398" s="152">
        <f>R398+10</f>
        <v>46234</v>
      </c>
      <c r="T398" s="152">
        <f>S398+4</f>
        <v>46238</v>
      </c>
      <c r="U398" s="152">
        <f>T398+3</f>
        <v>46241</v>
      </c>
      <c r="V398" s="129">
        <v>46246</v>
      </c>
      <c r="W398" s="129">
        <v>46251</v>
      </c>
      <c r="X398" s="62"/>
      <c r="Y398" s="62"/>
      <c r="Z398" s="62"/>
    </row>
    <row r="399" spans="1:26" s="10" customFormat="1" ht="24">
      <c r="A399" s="156"/>
      <c r="B399" s="172"/>
      <c r="C399" s="174"/>
      <c r="D399" s="180"/>
      <c r="E399" s="156"/>
      <c r="F399" s="156"/>
      <c r="G399" s="54" t="s">
        <v>19</v>
      </c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62"/>
      <c r="Y399" s="62"/>
      <c r="Z399" s="62"/>
    </row>
    <row r="400" spans="1:26" s="10" customFormat="1" ht="24" customHeight="1">
      <c r="A400" s="156">
        <v>194</v>
      </c>
      <c r="B400" s="172" t="s">
        <v>382</v>
      </c>
      <c r="C400" s="174"/>
      <c r="D400" s="180" t="s">
        <v>57</v>
      </c>
      <c r="E400" s="156">
        <v>194</v>
      </c>
      <c r="F400" s="156" t="s">
        <v>40</v>
      </c>
      <c r="G400" s="55" t="s">
        <v>18</v>
      </c>
      <c r="H400" s="143">
        <v>46092</v>
      </c>
      <c r="I400" s="143">
        <f>30+H400</f>
        <v>46122</v>
      </c>
      <c r="J400" s="143">
        <f>3+I400</f>
        <v>46125</v>
      </c>
      <c r="K400" s="143">
        <f>30+J400</f>
        <v>46155</v>
      </c>
      <c r="L400" s="143">
        <f>15+K400</f>
        <v>46170</v>
      </c>
      <c r="M400" s="152">
        <f>L400+12</f>
        <v>46182</v>
      </c>
      <c r="N400" s="152">
        <f>M400+15</f>
        <v>46197</v>
      </c>
      <c r="O400" s="152">
        <f>N400+7</f>
        <v>46204</v>
      </c>
      <c r="P400" s="152">
        <f>O400+13</f>
        <v>46217</v>
      </c>
      <c r="Q400" s="153"/>
      <c r="R400" s="152">
        <f>P400+7</f>
        <v>46224</v>
      </c>
      <c r="S400" s="152">
        <f>R400+10</f>
        <v>46234</v>
      </c>
      <c r="T400" s="152">
        <f>S400+4</f>
        <v>46238</v>
      </c>
      <c r="U400" s="152">
        <f>T400+3</f>
        <v>46241</v>
      </c>
      <c r="V400" s="129">
        <v>46246</v>
      </c>
      <c r="W400" s="129">
        <v>46251</v>
      </c>
      <c r="X400" s="62"/>
      <c r="Y400" s="62"/>
      <c r="Z400" s="62"/>
    </row>
    <row r="401" spans="1:26" s="10" customFormat="1" ht="24">
      <c r="A401" s="156"/>
      <c r="B401" s="172"/>
      <c r="C401" s="174"/>
      <c r="D401" s="180"/>
      <c r="E401" s="156"/>
      <c r="F401" s="156"/>
      <c r="G401" s="54" t="s">
        <v>19</v>
      </c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62"/>
      <c r="Y401" s="62"/>
      <c r="Z401" s="62"/>
    </row>
    <row r="402" spans="1:26" s="10" customFormat="1" ht="24" customHeight="1">
      <c r="A402" s="156">
        <v>195</v>
      </c>
      <c r="B402" s="172" t="s">
        <v>381</v>
      </c>
      <c r="C402" s="174"/>
      <c r="D402" s="180"/>
      <c r="E402" s="156">
        <v>195</v>
      </c>
      <c r="F402" s="156" t="s">
        <v>40</v>
      </c>
      <c r="G402" s="55" t="s">
        <v>18</v>
      </c>
      <c r="H402" s="143">
        <v>46092</v>
      </c>
      <c r="I402" s="143">
        <f>30+H402</f>
        <v>46122</v>
      </c>
      <c r="J402" s="143">
        <f>3+I402</f>
        <v>46125</v>
      </c>
      <c r="K402" s="143">
        <f>30+J402</f>
        <v>46155</v>
      </c>
      <c r="L402" s="143">
        <f>15+K402</f>
        <v>46170</v>
      </c>
      <c r="M402" s="152">
        <f>L402+12</f>
        <v>46182</v>
      </c>
      <c r="N402" s="152">
        <f>M402+15</f>
        <v>46197</v>
      </c>
      <c r="O402" s="152">
        <f>N402+7</f>
        <v>46204</v>
      </c>
      <c r="P402" s="152">
        <f>O402+13</f>
        <v>46217</v>
      </c>
      <c r="Q402" s="153"/>
      <c r="R402" s="152">
        <f>P402+7</f>
        <v>46224</v>
      </c>
      <c r="S402" s="152">
        <f>R402+10</f>
        <v>46234</v>
      </c>
      <c r="T402" s="152">
        <f>S402+4</f>
        <v>46238</v>
      </c>
      <c r="U402" s="152">
        <f>T402+3</f>
        <v>46241</v>
      </c>
      <c r="V402" s="129">
        <v>46246</v>
      </c>
      <c r="W402" s="129">
        <v>46251</v>
      </c>
      <c r="X402" s="62"/>
      <c r="Y402" s="62"/>
      <c r="Z402" s="62"/>
    </row>
    <row r="403" spans="1:26" s="10" customFormat="1" ht="24">
      <c r="A403" s="156"/>
      <c r="B403" s="172"/>
      <c r="C403" s="174"/>
      <c r="D403" s="180"/>
      <c r="E403" s="156"/>
      <c r="F403" s="156"/>
      <c r="G403" s="54" t="s">
        <v>19</v>
      </c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62"/>
      <c r="Y403" s="62"/>
      <c r="Z403" s="62"/>
    </row>
    <row r="404" spans="1:26" s="10" customFormat="1" ht="31.5" customHeight="1">
      <c r="A404" s="156">
        <v>196</v>
      </c>
      <c r="B404" s="175" t="s">
        <v>394</v>
      </c>
      <c r="C404" s="174"/>
      <c r="D404" s="180"/>
      <c r="E404" s="156">
        <v>196</v>
      </c>
      <c r="F404" s="156" t="s">
        <v>40</v>
      </c>
      <c r="G404" s="55" t="s">
        <v>18</v>
      </c>
      <c r="H404" s="143">
        <v>46092</v>
      </c>
      <c r="I404" s="143">
        <f>30+H404</f>
        <v>46122</v>
      </c>
      <c r="J404" s="143">
        <f>3+I404</f>
        <v>46125</v>
      </c>
      <c r="K404" s="143">
        <f>30+J404</f>
        <v>46155</v>
      </c>
      <c r="L404" s="143">
        <f>15+K404</f>
        <v>46170</v>
      </c>
      <c r="M404" s="152">
        <f>L404+12</f>
        <v>46182</v>
      </c>
      <c r="N404" s="152">
        <f>M404+15</f>
        <v>46197</v>
      </c>
      <c r="O404" s="152">
        <f>N404+7</f>
        <v>46204</v>
      </c>
      <c r="P404" s="152">
        <f>O404+13</f>
        <v>46217</v>
      </c>
      <c r="Q404" s="153"/>
      <c r="R404" s="152">
        <f>P404+7</f>
        <v>46224</v>
      </c>
      <c r="S404" s="152">
        <f>R404+10</f>
        <v>46234</v>
      </c>
      <c r="T404" s="152">
        <f>S404+4</f>
        <v>46238</v>
      </c>
      <c r="U404" s="152">
        <f>T404+3</f>
        <v>46241</v>
      </c>
      <c r="V404" s="129">
        <v>46246</v>
      </c>
      <c r="W404" s="129">
        <v>46251</v>
      </c>
      <c r="X404" s="62"/>
      <c r="Y404" s="62"/>
      <c r="Z404" s="62"/>
    </row>
    <row r="405" spans="1:26" s="10" customFormat="1" ht="24">
      <c r="A405" s="156"/>
      <c r="B405" s="175"/>
      <c r="C405" s="174"/>
      <c r="D405" s="180"/>
      <c r="E405" s="156"/>
      <c r="F405" s="156"/>
      <c r="G405" s="54" t="s">
        <v>19</v>
      </c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62"/>
      <c r="Y405" s="62"/>
      <c r="Z405" s="62"/>
    </row>
    <row r="406" spans="1:26" s="10" customFormat="1" ht="31.5" customHeight="1">
      <c r="A406" s="156">
        <v>197</v>
      </c>
      <c r="B406" s="175" t="s">
        <v>395</v>
      </c>
      <c r="C406" s="174"/>
      <c r="D406" s="180"/>
      <c r="E406" s="156">
        <v>197</v>
      </c>
      <c r="F406" s="156" t="s">
        <v>40</v>
      </c>
      <c r="G406" s="55" t="s">
        <v>18</v>
      </c>
      <c r="H406" s="143">
        <v>46092</v>
      </c>
      <c r="I406" s="143">
        <f>30+H406</f>
        <v>46122</v>
      </c>
      <c r="J406" s="143">
        <f>3+I406</f>
        <v>46125</v>
      </c>
      <c r="K406" s="143">
        <f>30+J406</f>
        <v>46155</v>
      </c>
      <c r="L406" s="143">
        <f>15+K406</f>
        <v>46170</v>
      </c>
      <c r="M406" s="152">
        <f>L406+12</f>
        <v>46182</v>
      </c>
      <c r="N406" s="152">
        <f>M406+15</f>
        <v>46197</v>
      </c>
      <c r="O406" s="152">
        <f>N406+7</f>
        <v>46204</v>
      </c>
      <c r="P406" s="152">
        <f>O406+13</f>
        <v>46217</v>
      </c>
      <c r="Q406" s="153"/>
      <c r="R406" s="152">
        <f>P406+7</f>
        <v>46224</v>
      </c>
      <c r="S406" s="152">
        <f>R406+10</f>
        <v>46234</v>
      </c>
      <c r="T406" s="152">
        <f>S406+4</f>
        <v>46238</v>
      </c>
      <c r="U406" s="152">
        <f>T406+3</f>
        <v>46241</v>
      </c>
      <c r="V406" s="129">
        <v>46246</v>
      </c>
      <c r="W406" s="129">
        <v>46251</v>
      </c>
      <c r="X406" s="62"/>
      <c r="Y406" s="62"/>
      <c r="Z406" s="62"/>
    </row>
    <row r="407" spans="1:26" s="10" customFormat="1" ht="24">
      <c r="A407" s="156"/>
      <c r="B407" s="175"/>
      <c r="C407" s="174"/>
      <c r="D407" s="180"/>
      <c r="E407" s="156"/>
      <c r="F407" s="156"/>
      <c r="G407" s="54" t="s">
        <v>19</v>
      </c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62"/>
      <c r="Y407" s="62"/>
      <c r="Z407" s="62"/>
    </row>
    <row r="408" spans="1:26" s="10" customFormat="1" ht="31.5" customHeight="1">
      <c r="A408" s="156">
        <v>198</v>
      </c>
      <c r="B408" s="175" t="s">
        <v>396</v>
      </c>
      <c r="C408" s="174"/>
      <c r="D408" s="180"/>
      <c r="E408" s="156">
        <v>198</v>
      </c>
      <c r="F408" s="156" t="s">
        <v>40</v>
      </c>
      <c r="G408" s="55" t="s">
        <v>18</v>
      </c>
      <c r="H408" s="143">
        <v>46092</v>
      </c>
      <c r="I408" s="143">
        <f>30+H408</f>
        <v>46122</v>
      </c>
      <c r="J408" s="143">
        <f>3+I408</f>
        <v>46125</v>
      </c>
      <c r="K408" s="143">
        <f>30+J408</f>
        <v>46155</v>
      </c>
      <c r="L408" s="143">
        <f>15+K408</f>
        <v>46170</v>
      </c>
      <c r="M408" s="152">
        <f>L408+12</f>
        <v>46182</v>
      </c>
      <c r="N408" s="152">
        <f>M408+15</f>
        <v>46197</v>
      </c>
      <c r="O408" s="152">
        <f>N408+7</f>
        <v>46204</v>
      </c>
      <c r="P408" s="152">
        <f>O408+13</f>
        <v>46217</v>
      </c>
      <c r="Q408" s="153"/>
      <c r="R408" s="152">
        <f>P408+7</f>
        <v>46224</v>
      </c>
      <c r="S408" s="152">
        <f>R408+10</f>
        <v>46234</v>
      </c>
      <c r="T408" s="152">
        <f>S408+4</f>
        <v>46238</v>
      </c>
      <c r="U408" s="152">
        <f>T408+3</f>
        <v>46241</v>
      </c>
      <c r="V408" s="129">
        <v>46246</v>
      </c>
      <c r="W408" s="129">
        <v>46251</v>
      </c>
      <c r="X408" s="62"/>
      <c r="Y408" s="62"/>
      <c r="Z408" s="62"/>
    </row>
    <row r="409" spans="1:26" s="10" customFormat="1" ht="24">
      <c r="A409" s="156"/>
      <c r="B409" s="175"/>
      <c r="C409" s="174"/>
      <c r="D409" s="180"/>
      <c r="E409" s="156"/>
      <c r="F409" s="156"/>
      <c r="G409" s="54" t="s">
        <v>19</v>
      </c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62"/>
      <c r="Y409" s="62"/>
      <c r="Z409" s="62"/>
    </row>
    <row r="410" spans="1:26" s="10" customFormat="1" ht="31.5" customHeight="1">
      <c r="A410" s="156">
        <v>199</v>
      </c>
      <c r="B410" s="175" t="s">
        <v>397</v>
      </c>
      <c r="C410" s="174"/>
      <c r="D410" s="180"/>
      <c r="E410" s="156">
        <v>199</v>
      </c>
      <c r="F410" s="156" t="s">
        <v>40</v>
      </c>
      <c r="G410" s="55" t="s">
        <v>18</v>
      </c>
      <c r="H410" s="143">
        <v>46092</v>
      </c>
      <c r="I410" s="143">
        <f>30+H410</f>
        <v>46122</v>
      </c>
      <c r="J410" s="143">
        <f>3+I410</f>
        <v>46125</v>
      </c>
      <c r="K410" s="143">
        <f>30+J410</f>
        <v>46155</v>
      </c>
      <c r="L410" s="143">
        <f>15+K410</f>
        <v>46170</v>
      </c>
      <c r="M410" s="152">
        <f>L410+12</f>
        <v>46182</v>
      </c>
      <c r="N410" s="152">
        <f>M410+15</f>
        <v>46197</v>
      </c>
      <c r="O410" s="152">
        <f>N410+7</f>
        <v>46204</v>
      </c>
      <c r="P410" s="152">
        <f>O410+13</f>
        <v>46217</v>
      </c>
      <c r="Q410" s="153"/>
      <c r="R410" s="152">
        <f>P410+7</f>
        <v>46224</v>
      </c>
      <c r="S410" s="152">
        <f>R410+10</f>
        <v>46234</v>
      </c>
      <c r="T410" s="152">
        <f>S410+4</f>
        <v>46238</v>
      </c>
      <c r="U410" s="152">
        <f>T410+3</f>
        <v>46241</v>
      </c>
      <c r="V410" s="129">
        <v>46246</v>
      </c>
      <c r="W410" s="129">
        <v>46251</v>
      </c>
      <c r="X410" s="62"/>
      <c r="Y410" s="62"/>
      <c r="Z410" s="62"/>
    </row>
    <row r="411" spans="1:26" s="10" customFormat="1" ht="24">
      <c r="A411" s="156"/>
      <c r="B411" s="175"/>
      <c r="C411" s="174"/>
      <c r="D411" s="180"/>
      <c r="E411" s="156"/>
      <c r="F411" s="156"/>
      <c r="G411" s="54" t="s">
        <v>19</v>
      </c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62"/>
      <c r="Y411" s="62"/>
      <c r="Z411" s="62"/>
    </row>
    <row r="412" spans="1:26" s="10" customFormat="1" ht="31.5" customHeight="1">
      <c r="A412" s="156">
        <v>200</v>
      </c>
      <c r="B412" s="175" t="s">
        <v>399</v>
      </c>
      <c r="C412" s="174"/>
      <c r="D412" s="180"/>
      <c r="E412" s="156">
        <v>200</v>
      </c>
      <c r="F412" s="156" t="s">
        <v>40</v>
      </c>
      <c r="G412" s="55" t="s">
        <v>18</v>
      </c>
      <c r="H412" s="143">
        <v>46092</v>
      </c>
      <c r="I412" s="143">
        <f>30+H412</f>
        <v>46122</v>
      </c>
      <c r="J412" s="143">
        <f>3+I412</f>
        <v>46125</v>
      </c>
      <c r="K412" s="143">
        <f>30+J412</f>
        <v>46155</v>
      </c>
      <c r="L412" s="143">
        <f>15+K412</f>
        <v>46170</v>
      </c>
      <c r="M412" s="152">
        <f>L412+12</f>
        <v>46182</v>
      </c>
      <c r="N412" s="152">
        <f>M412+15</f>
        <v>46197</v>
      </c>
      <c r="O412" s="152">
        <f>N412+7</f>
        <v>46204</v>
      </c>
      <c r="P412" s="152">
        <f>O412+13</f>
        <v>46217</v>
      </c>
      <c r="Q412" s="153"/>
      <c r="R412" s="152">
        <f>P412+7</f>
        <v>46224</v>
      </c>
      <c r="S412" s="152">
        <f>R412+10</f>
        <v>46234</v>
      </c>
      <c r="T412" s="152">
        <f>S412+4</f>
        <v>46238</v>
      </c>
      <c r="U412" s="152">
        <f>T412+3</f>
        <v>46241</v>
      </c>
      <c r="V412" s="129">
        <v>46246</v>
      </c>
      <c r="W412" s="129">
        <v>46251</v>
      </c>
      <c r="X412" s="62"/>
      <c r="Y412" s="62"/>
      <c r="Z412" s="62"/>
    </row>
    <row r="413" spans="1:26" s="10" customFormat="1" ht="24">
      <c r="A413" s="156"/>
      <c r="B413" s="175"/>
      <c r="C413" s="174"/>
      <c r="D413" s="180"/>
      <c r="E413" s="156"/>
      <c r="F413" s="156"/>
      <c r="G413" s="54" t="s">
        <v>19</v>
      </c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62"/>
      <c r="Y413" s="62"/>
      <c r="Z413" s="62"/>
    </row>
    <row r="414" spans="1:26" s="10" customFormat="1" ht="31.5" customHeight="1">
      <c r="A414" s="156">
        <v>201</v>
      </c>
      <c r="B414" s="175" t="s">
        <v>400</v>
      </c>
      <c r="C414" s="174"/>
      <c r="D414" s="180"/>
      <c r="E414" s="156">
        <v>201</v>
      </c>
      <c r="F414" s="156" t="s">
        <v>40</v>
      </c>
      <c r="G414" s="55" t="s">
        <v>18</v>
      </c>
      <c r="H414" s="143">
        <v>46092</v>
      </c>
      <c r="I414" s="143">
        <f>30+H414</f>
        <v>46122</v>
      </c>
      <c r="J414" s="143">
        <f>3+I414</f>
        <v>46125</v>
      </c>
      <c r="K414" s="143">
        <f>30+J414</f>
        <v>46155</v>
      </c>
      <c r="L414" s="143">
        <f>15+K414</f>
        <v>46170</v>
      </c>
      <c r="M414" s="152">
        <f>L414+12</f>
        <v>46182</v>
      </c>
      <c r="N414" s="152">
        <f>M414+15</f>
        <v>46197</v>
      </c>
      <c r="O414" s="152">
        <f>N414+7</f>
        <v>46204</v>
      </c>
      <c r="P414" s="152">
        <f>O414+13</f>
        <v>46217</v>
      </c>
      <c r="Q414" s="153"/>
      <c r="R414" s="152">
        <f>P414+7</f>
        <v>46224</v>
      </c>
      <c r="S414" s="152">
        <f>R414+10</f>
        <v>46234</v>
      </c>
      <c r="T414" s="152">
        <f>S414+4</f>
        <v>46238</v>
      </c>
      <c r="U414" s="152">
        <f>T414+3</f>
        <v>46241</v>
      </c>
      <c r="V414" s="129">
        <v>46246</v>
      </c>
      <c r="W414" s="129">
        <v>46251</v>
      </c>
      <c r="X414" s="62"/>
      <c r="Y414" s="62"/>
      <c r="Z414" s="62"/>
    </row>
    <row r="415" spans="1:26" s="10" customFormat="1" ht="24">
      <c r="A415" s="156"/>
      <c r="B415" s="175"/>
      <c r="C415" s="174"/>
      <c r="D415" s="180"/>
      <c r="E415" s="156"/>
      <c r="F415" s="156"/>
      <c r="G415" s="54" t="s">
        <v>19</v>
      </c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62"/>
      <c r="Y415" s="62"/>
      <c r="Z415" s="62"/>
    </row>
    <row r="416" spans="1:26" s="10" customFormat="1" ht="31.5" customHeight="1">
      <c r="A416" s="156">
        <v>202</v>
      </c>
      <c r="B416" s="175" t="s">
        <v>401</v>
      </c>
      <c r="C416" s="174"/>
      <c r="D416" s="180"/>
      <c r="E416" s="156">
        <v>202</v>
      </c>
      <c r="F416" s="156" t="s">
        <v>40</v>
      </c>
      <c r="G416" s="55" t="s">
        <v>18</v>
      </c>
      <c r="H416" s="143">
        <v>46092</v>
      </c>
      <c r="I416" s="143">
        <f>30+H416</f>
        <v>46122</v>
      </c>
      <c r="J416" s="143">
        <f>3+I416</f>
        <v>46125</v>
      </c>
      <c r="K416" s="143">
        <f>30+J416</f>
        <v>46155</v>
      </c>
      <c r="L416" s="143">
        <f>15+K416</f>
        <v>46170</v>
      </c>
      <c r="M416" s="152">
        <f>L416+12</f>
        <v>46182</v>
      </c>
      <c r="N416" s="152">
        <f>M416+15</f>
        <v>46197</v>
      </c>
      <c r="O416" s="152">
        <f>N416+7</f>
        <v>46204</v>
      </c>
      <c r="P416" s="152">
        <f>O416+13</f>
        <v>46217</v>
      </c>
      <c r="Q416" s="153"/>
      <c r="R416" s="152">
        <f>P416+7</f>
        <v>46224</v>
      </c>
      <c r="S416" s="152">
        <f>R416+10</f>
        <v>46234</v>
      </c>
      <c r="T416" s="152">
        <f>S416+4</f>
        <v>46238</v>
      </c>
      <c r="U416" s="152">
        <f>T416+3</f>
        <v>46241</v>
      </c>
      <c r="V416" s="129">
        <v>46246</v>
      </c>
      <c r="W416" s="129">
        <v>46251</v>
      </c>
      <c r="X416" s="62"/>
      <c r="Y416" s="62"/>
      <c r="Z416" s="62"/>
    </row>
    <row r="417" spans="1:26" s="10" customFormat="1" ht="24">
      <c r="A417" s="156"/>
      <c r="B417" s="175"/>
      <c r="C417" s="174"/>
      <c r="D417" s="180"/>
      <c r="E417" s="156"/>
      <c r="F417" s="156"/>
      <c r="G417" s="54" t="s">
        <v>19</v>
      </c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62"/>
      <c r="Y417" s="62"/>
      <c r="Z417" s="62"/>
    </row>
    <row r="418" spans="1:26" s="10" customFormat="1" ht="31.5" customHeight="1">
      <c r="A418" s="156">
        <v>203</v>
      </c>
      <c r="B418" s="175" t="s">
        <v>409</v>
      </c>
      <c r="C418" s="174"/>
      <c r="D418" s="180"/>
      <c r="E418" s="156">
        <v>203</v>
      </c>
      <c r="F418" s="156" t="s">
        <v>40</v>
      </c>
      <c r="G418" s="55" t="s">
        <v>18</v>
      </c>
      <c r="H418" s="143">
        <v>46092</v>
      </c>
      <c r="I418" s="143">
        <f>30+H418</f>
        <v>46122</v>
      </c>
      <c r="J418" s="143">
        <f>3+I418</f>
        <v>46125</v>
      </c>
      <c r="K418" s="143">
        <f>30+J418</f>
        <v>46155</v>
      </c>
      <c r="L418" s="143">
        <f>15+K418</f>
        <v>46170</v>
      </c>
      <c r="M418" s="152">
        <f>L418+12</f>
        <v>46182</v>
      </c>
      <c r="N418" s="152">
        <f>M418+15</f>
        <v>46197</v>
      </c>
      <c r="O418" s="152">
        <f>N418+7</f>
        <v>46204</v>
      </c>
      <c r="P418" s="152">
        <f>O418+13</f>
        <v>46217</v>
      </c>
      <c r="Q418" s="153"/>
      <c r="R418" s="152">
        <f>P418+7</f>
        <v>46224</v>
      </c>
      <c r="S418" s="152">
        <f>R418+10</f>
        <v>46234</v>
      </c>
      <c r="T418" s="152">
        <f>S418+4</f>
        <v>46238</v>
      </c>
      <c r="U418" s="152">
        <f>T418+3</f>
        <v>46241</v>
      </c>
      <c r="V418" s="129">
        <v>46246</v>
      </c>
      <c r="W418" s="129">
        <v>46251</v>
      </c>
      <c r="X418" s="62"/>
      <c r="Y418" s="62"/>
      <c r="Z418" s="62"/>
    </row>
    <row r="419" spans="1:26" s="10" customFormat="1" ht="24">
      <c r="A419" s="156"/>
      <c r="B419" s="175"/>
      <c r="C419" s="174"/>
      <c r="D419" s="180"/>
      <c r="E419" s="156"/>
      <c r="F419" s="156"/>
      <c r="G419" s="54" t="s">
        <v>19</v>
      </c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62"/>
      <c r="Y419" s="62"/>
      <c r="Z419" s="62"/>
    </row>
    <row r="420" spans="1:26" s="10" customFormat="1" ht="31.5" customHeight="1">
      <c r="A420" s="156">
        <v>204</v>
      </c>
      <c r="B420" s="175" t="s">
        <v>410</v>
      </c>
      <c r="C420" s="174"/>
      <c r="D420" s="180"/>
      <c r="E420" s="156">
        <v>204</v>
      </c>
      <c r="F420" s="156" t="s">
        <v>40</v>
      </c>
      <c r="G420" s="55" t="s">
        <v>18</v>
      </c>
      <c r="H420" s="143">
        <v>46092</v>
      </c>
      <c r="I420" s="143">
        <f>30+H420</f>
        <v>46122</v>
      </c>
      <c r="J420" s="143">
        <f>3+I420</f>
        <v>46125</v>
      </c>
      <c r="K420" s="143">
        <f>30+J420</f>
        <v>46155</v>
      </c>
      <c r="L420" s="143">
        <f>15+K420</f>
        <v>46170</v>
      </c>
      <c r="M420" s="152">
        <f>L420+12</f>
        <v>46182</v>
      </c>
      <c r="N420" s="152">
        <f>M420+15</f>
        <v>46197</v>
      </c>
      <c r="O420" s="152">
        <f>N420+7</f>
        <v>46204</v>
      </c>
      <c r="P420" s="152">
        <f>O420+13</f>
        <v>46217</v>
      </c>
      <c r="Q420" s="153"/>
      <c r="R420" s="152">
        <f>P420+7</f>
        <v>46224</v>
      </c>
      <c r="S420" s="152">
        <f>R420+10</f>
        <v>46234</v>
      </c>
      <c r="T420" s="152">
        <f>S420+4</f>
        <v>46238</v>
      </c>
      <c r="U420" s="152">
        <f>T420+3</f>
        <v>46241</v>
      </c>
      <c r="V420" s="129">
        <v>46246</v>
      </c>
      <c r="W420" s="129">
        <v>46251</v>
      </c>
      <c r="X420" s="62"/>
      <c r="Y420" s="62"/>
      <c r="Z420" s="62"/>
    </row>
    <row r="421" spans="1:26" s="10" customFormat="1" ht="24">
      <c r="A421" s="156"/>
      <c r="B421" s="175"/>
      <c r="C421" s="174"/>
      <c r="D421" s="180"/>
      <c r="E421" s="156"/>
      <c r="F421" s="156"/>
      <c r="G421" s="54" t="s">
        <v>19</v>
      </c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62"/>
      <c r="Y421" s="62"/>
      <c r="Z421" s="62"/>
    </row>
    <row r="422" spans="1:26" s="10" customFormat="1" ht="31.5" customHeight="1">
      <c r="A422" s="156">
        <v>205</v>
      </c>
      <c r="B422" s="175" t="s">
        <v>411</v>
      </c>
      <c r="C422" s="174"/>
      <c r="D422" s="180"/>
      <c r="E422" s="156">
        <v>205</v>
      </c>
      <c r="F422" s="156" t="s">
        <v>40</v>
      </c>
      <c r="G422" s="55" t="s">
        <v>18</v>
      </c>
      <c r="H422" s="143">
        <v>46092</v>
      </c>
      <c r="I422" s="143">
        <f>30+H422</f>
        <v>46122</v>
      </c>
      <c r="J422" s="143">
        <f>3+I422</f>
        <v>46125</v>
      </c>
      <c r="K422" s="143">
        <f>30+J422</f>
        <v>46155</v>
      </c>
      <c r="L422" s="143">
        <f>15+K422</f>
        <v>46170</v>
      </c>
      <c r="M422" s="152">
        <f>L422+12</f>
        <v>46182</v>
      </c>
      <c r="N422" s="152">
        <f>M422+15</f>
        <v>46197</v>
      </c>
      <c r="O422" s="152">
        <f>N422+7</f>
        <v>46204</v>
      </c>
      <c r="P422" s="152">
        <f>O422+13</f>
        <v>46217</v>
      </c>
      <c r="Q422" s="153"/>
      <c r="R422" s="152">
        <f>P422+7</f>
        <v>46224</v>
      </c>
      <c r="S422" s="152">
        <f>R422+10</f>
        <v>46234</v>
      </c>
      <c r="T422" s="152">
        <f>S422+4</f>
        <v>46238</v>
      </c>
      <c r="U422" s="152">
        <f>T422+3</f>
        <v>46241</v>
      </c>
      <c r="V422" s="129">
        <v>46246</v>
      </c>
      <c r="W422" s="129">
        <v>46251</v>
      </c>
      <c r="X422" s="62"/>
      <c r="Y422" s="62"/>
      <c r="Z422" s="62"/>
    </row>
    <row r="423" spans="1:26" s="10" customFormat="1" ht="24">
      <c r="A423" s="156"/>
      <c r="B423" s="175"/>
      <c r="C423" s="174"/>
      <c r="D423" s="180"/>
      <c r="E423" s="156"/>
      <c r="F423" s="156"/>
      <c r="G423" s="54" t="s">
        <v>19</v>
      </c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62"/>
      <c r="Y423" s="62"/>
      <c r="Z423" s="62"/>
    </row>
    <row r="424" spans="1:26" s="10" customFormat="1" ht="31.5" customHeight="1">
      <c r="A424" s="156">
        <v>206</v>
      </c>
      <c r="B424" s="175" t="s">
        <v>402</v>
      </c>
      <c r="C424" s="174"/>
      <c r="D424" s="180"/>
      <c r="E424" s="156">
        <v>206</v>
      </c>
      <c r="F424" s="156" t="s">
        <v>40</v>
      </c>
      <c r="G424" s="55" t="s">
        <v>18</v>
      </c>
      <c r="H424" s="143">
        <v>46092</v>
      </c>
      <c r="I424" s="143">
        <f>30+H424</f>
        <v>46122</v>
      </c>
      <c r="J424" s="143">
        <f>3+I424</f>
        <v>46125</v>
      </c>
      <c r="K424" s="143">
        <f>30+J424</f>
        <v>46155</v>
      </c>
      <c r="L424" s="143">
        <f>15+K424</f>
        <v>46170</v>
      </c>
      <c r="M424" s="152">
        <f>L424+12</f>
        <v>46182</v>
      </c>
      <c r="N424" s="152">
        <f>M424+15</f>
        <v>46197</v>
      </c>
      <c r="O424" s="152">
        <f>N424+7</f>
        <v>46204</v>
      </c>
      <c r="P424" s="152">
        <f>O424+13</f>
        <v>46217</v>
      </c>
      <c r="Q424" s="153"/>
      <c r="R424" s="152">
        <f>P424+7</f>
        <v>46224</v>
      </c>
      <c r="S424" s="152">
        <f>R424+10</f>
        <v>46234</v>
      </c>
      <c r="T424" s="152">
        <f>S424+4</f>
        <v>46238</v>
      </c>
      <c r="U424" s="152">
        <f>T424+3</f>
        <v>46241</v>
      </c>
      <c r="V424" s="129">
        <v>46246</v>
      </c>
      <c r="W424" s="129">
        <v>46251</v>
      </c>
      <c r="X424" s="62"/>
      <c r="Y424" s="62"/>
      <c r="Z424" s="62"/>
    </row>
    <row r="425" spans="1:26" s="10" customFormat="1" ht="24">
      <c r="A425" s="156"/>
      <c r="B425" s="175"/>
      <c r="C425" s="174"/>
      <c r="D425" s="180"/>
      <c r="E425" s="156"/>
      <c r="F425" s="156"/>
      <c r="G425" s="54" t="s">
        <v>19</v>
      </c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62"/>
      <c r="Y425" s="62"/>
      <c r="Z425" s="62"/>
    </row>
    <row r="426" spans="1:26" s="10" customFormat="1" ht="31.5" customHeight="1">
      <c r="A426" s="156">
        <v>207</v>
      </c>
      <c r="B426" s="175" t="s">
        <v>398</v>
      </c>
      <c r="C426" s="174"/>
      <c r="D426" s="180"/>
      <c r="E426" s="156">
        <v>207</v>
      </c>
      <c r="F426" s="156" t="s">
        <v>40</v>
      </c>
      <c r="G426" s="55" t="s">
        <v>18</v>
      </c>
      <c r="H426" s="143">
        <v>46092</v>
      </c>
      <c r="I426" s="143">
        <f>30+H426</f>
        <v>46122</v>
      </c>
      <c r="J426" s="143">
        <f>3+I426</f>
        <v>46125</v>
      </c>
      <c r="K426" s="143">
        <f>30+J426</f>
        <v>46155</v>
      </c>
      <c r="L426" s="143">
        <f>15+K426</f>
        <v>46170</v>
      </c>
      <c r="M426" s="152">
        <f>L426+12</f>
        <v>46182</v>
      </c>
      <c r="N426" s="152">
        <f>M426+15</f>
        <v>46197</v>
      </c>
      <c r="O426" s="152">
        <f>N426+7</f>
        <v>46204</v>
      </c>
      <c r="P426" s="152">
        <f>O426+13</f>
        <v>46217</v>
      </c>
      <c r="Q426" s="153"/>
      <c r="R426" s="152">
        <f>P426+7</f>
        <v>46224</v>
      </c>
      <c r="S426" s="152">
        <f>R426+10</f>
        <v>46234</v>
      </c>
      <c r="T426" s="152">
        <f>S426+4</f>
        <v>46238</v>
      </c>
      <c r="U426" s="152">
        <f>T426+3</f>
        <v>46241</v>
      </c>
      <c r="V426" s="129">
        <v>46246</v>
      </c>
      <c r="W426" s="129">
        <v>46251</v>
      </c>
      <c r="X426" s="62"/>
      <c r="Y426" s="62"/>
      <c r="Z426" s="62"/>
    </row>
    <row r="427" spans="1:26" s="10" customFormat="1" ht="24">
      <c r="A427" s="156"/>
      <c r="B427" s="175"/>
      <c r="C427" s="174"/>
      <c r="D427" s="180"/>
      <c r="E427" s="156"/>
      <c r="F427" s="156"/>
      <c r="G427" s="54" t="s">
        <v>19</v>
      </c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62"/>
      <c r="Y427" s="62"/>
      <c r="Z427" s="62"/>
    </row>
    <row r="428" spans="1:26" s="10" customFormat="1" ht="31.5" customHeight="1">
      <c r="A428" s="156">
        <v>208</v>
      </c>
      <c r="B428" s="175" t="s">
        <v>393</v>
      </c>
      <c r="C428" s="174"/>
      <c r="D428" s="180"/>
      <c r="E428" s="156">
        <v>208</v>
      </c>
      <c r="F428" s="156" t="s">
        <v>40</v>
      </c>
      <c r="G428" s="55" t="s">
        <v>18</v>
      </c>
      <c r="H428" s="143">
        <v>46092</v>
      </c>
      <c r="I428" s="143">
        <f>30+H428</f>
        <v>46122</v>
      </c>
      <c r="J428" s="143">
        <f>3+I428</f>
        <v>46125</v>
      </c>
      <c r="K428" s="143">
        <f>30+J428</f>
        <v>46155</v>
      </c>
      <c r="L428" s="143">
        <f>15+K428</f>
        <v>46170</v>
      </c>
      <c r="M428" s="152">
        <f>L428+12</f>
        <v>46182</v>
      </c>
      <c r="N428" s="152">
        <f>M428+15</f>
        <v>46197</v>
      </c>
      <c r="O428" s="152">
        <f>N428+7</f>
        <v>46204</v>
      </c>
      <c r="P428" s="152">
        <f>O428+13</f>
        <v>46217</v>
      </c>
      <c r="Q428" s="153"/>
      <c r="R428" s="152">
        <f>P428+7</f>
        <v>46224</v>
      </c>
      <c r="S428" s="152">
        <f>R428+10</f>
        <v>46234</v>
      </c>
      <c r="T428" s="152">
        <f>S428+4</f>
        <v>46238</v>
      </c>
      <c r="U428" s="152">
        <f>T428+3</f>
        <v>46241</v>
      </c>
      <c r="V428" s="129">
        <v>46246</v>
      </c>
      <c r="W428" s="129">
        <v>46251</v>
      </c>
      <c r="X428" s="62"/>
      <c r="Y428" s="62"/>
      <c r="Z428" s="62"/>
    </row>
    <row r="429" spans="1:26" s="10" customFormat="1" ht="24">
      <c r="A429" s="156"/>
      <c r="B429" s="175"/>
      <c r="C429" s="174"/>
      <c r="D429" s="180"/>
      <c r="E429" s="156"/>
      <c r="F429" s="156"/>
      <c r="G429" s="54" t="s">
        <v>19</v>
      </c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62"/>
      <c r="Y429" s="62"/>
      <c r="Z429" s="62"/>
    </row>
    <row r="430" spans="1:26" s="10" customFormat="1" ht="31.5" customHeight="1">
      <c r="A430" s="156">
        <v>209</v>
      </c>
      <c r="B430" s="175" t="s">
        <v>403</v>
      </c>
      <c r="C430" s="174"/>
      <c r="D430" s="180"/>
      <c r="E430" s="156">
        <v>209</v>
      </c>
      <c r="F430" s="156" t="s">
        <v>40</v>
      </c>
      <c r="G430" s="55" t="s">
        <v>18</v>
      </c>
      <c r="H430" s="143">
        <v>46092</v>
      </c>
      <c r="I430" s="143">
        <f>30+H430</f>
        <v>46122</v>
      </c>
      <c r="J430" s="143">
        <f>3+I430</f>
        <v>46125</v>
      </c>
      <c r="K430" s="143">
        <f>30+J430</f>
        <v>46155</v>
      </c>
      <c r="L430" s="143">
        <f>15+K430</f>
        <v>46170</v>
      </c>
      <c r="M430" s="152">
        <f>L430+12</f>
        <v>46182</v>
      </c>
      <c r="N430" s="152">
        <f>M430+15</f>
        <v>46197</v>
      </c>
      <c r="O430" s="152">
        <f>N430+7</f>
        <v>46204</v>
      </c>
      <c r="P430" s="152">
        <f>O430+13</f>
        <v>46217</v>
      </c>
      <c r="Q430" s="153"/>
      <c r="R430" s="152">
        <f>P430+7</f>
        <v>46224</v>
      </c>
      <c r="S430" s="152">
        <f>R430+10</f>
        <v>46234</v>
      </c>
      <c r="T430" s="152">
        <f>S430+4</f>
        <v>46238</v>
      </c>
      <c r="U430" s="152">
        <f>T430+3</f>
        <v>46241</v>
      </c>
      <c r="V430" s="129">
        <v>46246</v>
      </c>
      <c r="W430" s="129">
        <v>46251</v>
      </c>
      <c r="X430" s="62"/>
      <c r="Y430" s="62"/>
      <c r="Z430" s="62"/>
    </row>
    <row r="431" spans="1:26" s="10" customFormat="1" ht="24">
      <c r="A431" s="156"/>
      <c r="B431" s="175"/>
      <c r="C431" s="174"/>
      <c r="D431" s="180"/>
      <c r="E431" s="156"/>
      <c r="F431" s="156"/>
      <c r="G431" s="54" t="s">
        <v>19</v>
      </c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62"/>
      <c r="Y431" s="62"/>
      <c r="Z431" s="62"/>
    </row>
    <row r="432" spans="1:26" s="10" customFormat="1" ht="31.5" customHeight="1">
      <c r="A432" s="156">
        <v>210</v>
      </c>
      <c r="B432" s="175" t="s">
        <v>405</v>
      </c>
      <c r="C432" s="174"/>
      <c r="D432" s="180"/>
      <c r="E432" s="156">
        <v>210</v>
      </c>
      <c r="F432" s="156" t="s">
        <v>40</v>
      </c>
      <c r="G432" s="55" t="s">
        <v>18</v>
      </c>
      <c r="H432" s="143">
        <v>46092</v>
      </c>
      <c r="I432" s="143">
        <f>30+H432</f>
        <v>46122</v>
      </c>
      <c r="J432" s="143">
        <f>3+I432</f>
        <v>46125</v>
      </c>
      <c r="K432" s="143">
        <f>30+J432</f>
        <v>46155</v>
      </c>
      <c r="L432" s="143">
        <f>15+K432</f>
        <v>46170</v>
      </c>
      <c r="M432" s="152">
        <f>L432+12</f>
        <v>46182</v>
      </c>
      <c r="N432" s="152">
        <f>M432+15</f>
        <v>46197</v>
      </c>
      <c r="O432" s="152">
        <f>N432+7</f>
        <v>46204</v>
      </c>
      <c r="P432" s="152">
        <f>O432+13</f>
        <v>46217</v>
      </c>
      <c r="Q432" s="153"/>
      <c r="R432" s="152">
        <f>P432+7</f>
        <v>46224</v>
      </c>
      <c r="S432" s="152">
        <f>R432+10</f>
        <v>46234</v>
      </c>
      <c r="T432" s="152">
        <f>S432+4</f>
        <v>46238</v>
      </c>
      <c r="U432" s="152">
        <f>T432+3</f>
        <v>46241</v>
      </c>
      <c r="V432" s="129">
        <v>46246</v>
      </c>
      <c r="W432" s="129">
        <v>46251</v>
      </c>
      <c r="X432" s="62"/>
      <c r="Y432" s="62"/>
      <c r="Z432" s="62"/>
    </row>
    <row r="433" spans="1:26" s="10" customFormat="1" ht="24">
      <c r="A433" s="156"/>
      <c r="B433" s="175"/>
      <c r="C433" s="174"/>
      <c r="D433" s="180"/>
      <c r="E433" s="156"/>
      <c r="F433" s="156"/>
      <c r="G433" s="54" t="s">
        <v>19</v>
      </c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62"/>
      <c r="Y433" s="62"/>
      <c r="Z433" s="62"/>
    </row>
    <row r="434" spans="1:26" s="10" customFormat="1" ht="31.5" customHeight="1">
      <c r="A434" s="156">
        <v>211</v>
      </c>
      <c r="B434" s="175" t="s">
        <v>404</v>
      </c>
      <c r="C434" s="174"/>
      <c r="D434" s="180"/>
      <c r="E434" s="156">
        <v>211</v>
      </c>
      <c r="F434" s="156" t="s">
        <v>40</v>
      </c>
      <c r="G434" s="55" t="s">
        <v>18</v>
      </c>
      <c r="H434" s="143">
        <v>46092</v>
      </c>
      <c r="I434" s="143">
        <f>30+H434</f>
        <v>46122</v>
      </c>
      <c r="J434" s="143">
        <f>3+I434</f>
        <v>46125</v>
      </c>
      <c r="K434" s="143">
        <f>30+J434</f>
        <v>46155</v>
      </c>
      <c r="L434" s="143">
        <f>15+K434</f>
        <v>46170</v>
      </c>
      <c r="M434" s="152">
        <f>L434+12</f>
        <v>46182</v>
      </c>
      <c r="N434" s="152">
        <f>M434+15</f>
        <v>46197</v>
      </c>
      <c r="O434" s="152">
        <f>N434+7</f>
        <v>46204</v>
      </c>
      <c r="P434" s="152">
        <f>O434+13</f>
        <v>46217</v>
      </c>
      <c r="Q434" s="153"/>
      <c r="R434" s="152">
        <f>P434+7</f>
        <v>46224</v>
      </c>
      <c r="S434" s="152">
        <f>R434+10</f>
        <v>46234</v>
      </c>
      <c r="T434" s="152">
        <f>S434+4</f>
        <v>46238</v>
      </c>
      <c r="U434" s="152">
        <f>T434+3</f>
        <v>46241</v>
      </c>
      <c r="V434" s="129">
        <v>46246</v>
      </c>
      <c r="W434" s="129">
        <v>46251</v>
      </c>
      <c r="X434" s="62"/>
      <c r="Y434" s="62"/>
      <c r="Z434" s="62"/>
    </row>
    <row r="435" spans="1:26" s="10" customFormat="1" ht="24">
      <c r="A435" s="156"/>
      <c r="B435" s="175"/>
      <c r="C435" s="174"/>
      <c r="D435" s="180"/>
      <c r="E435" s="156"/>
      <c r="F435" s="156"/>
      <c r="G435" s="54" t="s">
        <v>19</v>
      </c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62"/>
      <c r="Y435" s="62"/>
      <c r="Z435" s="62"/>
    </row>
    <row r="436" spans="1:26" s="10" customFormat="1" ht="31.5" customHeight="1">
      <c r="A436" s="156">
        <v>212</v>
      </c>
      <c r="B436" s="175" t="s">
        <v>406</v>
      </c>
      <c r="C436" s="174"/>
      <c r="D436" s="180"/>
      <c r="E436" s="156">
        <v>212</v>
      </c>
      <c r="F436" s="156" t="s">
        <v>40</v>
      </c>
      <c r="G436" s="55" t="s">
        <v>18</v>
      </c>
      <c r="H436" s="143">
        <v>46092</v>
      </c>
      <c r="I436" s="143">
        <f>30+H436</f>
        <v>46122</v>
      </c>
      <c r="J436" s="143">
        <f>3+I436</f>
        <v>46125</v>
      </c>
      <c r="K436" s="143">
        <f>30+J436</f>
        <v>46155</v>
      </c>
      <c r="L436" s="143">
        <f>15+K436</f>
        <v>46170</v>
      </c>
      <c r="M436" s="152">
        <f>L436+12</f>
        <v>46182</v>
      </c>
      <c r="N436" s="152">
        <f>M436+15</f>
        <v>46197</v>
      </c>
      <c r="O436" s="152">
        <f>N436+7</f>
        <v>46204</v>
      </c>
      <c r="P436" s="152">
        <f>O436+13</f>
        <v>46217</v>
      </c>
      <c r="Q436" s="153"/>
      <c r="R436" s="152">
        <f>P436+7</f>
        <v>46224</v>
      </c>
      <c r="S436" s="152">
        <f>R436+10</f>
        <v>46234</v>
      </c>
      <c r="T436" s="152">
        <f>S436+4</f>
        <v>46238</v>
      </c>
      <c r="U436" s="152">
        <f>T436+3</f>
        <v>46241</v>
      </c>
      <c r="V436" s="129">
        <v>46246</v>
      </c>
      <c r="W436" s="129">
        <v>46251</v>
      </c>
      <c r="X436" s="62"/>
      <c r="Y436" s="62"/>
      <c r="Z436" s="62"/>
    </row>
    <row r="437" spans="1:26" s="10" customFormat="1" ht="24">
      <c r="A437" s="156"/>
      <c r="B437" s="175"/>
      <c r="C437" s="174"/>
      <c r="D437" s="180"/>
      <c r="E437" s="156"/>
      <c r="F437" s="156"/>
      <c r="G437" s="54" t="s">
        <v>19</v>
      </c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62"/>
      <c r="Y437" s="62"/>
      <c r="Z437" s="62"/>
    </row>
    <row r="438" spans="1:26" s="10" customFormat="1" ht="31.5" customHeight="1">
      <c r="A438" s="156">
        <v>213</v>
      </c>
      <c r="B438" s="175" t="s">
        <v>408</v>
      </c>
      <c r="C438" s="174"/>
      <c r="D438" s="180"/>
      <c r="E438" s="156">
        <v>213</v>
      </c>
      <c r="F438" s="156" t="s">
        <v>40</v>
      </c>
      <c r="G438" s="55" t="s">
        <v>18</v>
      </c>
      <c r="H438" s="143">
        <v>46092</v>
      </c>
      <c r="I438" s="143">
        <f>30+H438</f>
        <v>46122</v>
      </c>
      <c r="J438" s="143">
        <f>3+I438</f>
        <v>46125</v>
      </c>
      <c r="K438" s="143">
        <f>30+J438</f>
        <v>46155</v>
      </c>
      <c r="L438" s="143">
        <f>15+K438</f>
        <v>46170</v>
      </c>
      <c r="M438" s="152">
        <f>L438+12</f>
        <v>46182</v>
      </c>
      <c r="N438" s="152">
        <f>M438+15</f>
        <v>46197</v>
      </c>
      <c r="O438" s="152">
        <f>N438+7</f>
        <v>46204</v>
      </c>
      <c r="P438" s="152">
        <f>O438+13</f>
        <v>46217</v>
      </c>
      <c r="Q438" s="153"/>
      <c r="R438" s="152">
        <f>P438+7</f>
        <v>46224</v>
      </c>
      <c r="S438" s="152">
        <f>R438+10</f>
        <v>46234</v>
      </c>
      <c r="T438" s="152">
        <f>S438+4</f>
        <v>46238</v>
      </c>
      <c r="U438" s="152">
        <f>T438+3</f>
        <v>46241</v>
      </c>
      <c r="V438" s="129">
        <v>46246</v>
      </c>
      <c r="W438" s="129">
        <v>46251</v>
      </c>
      <c r="X438" s="62"/>
      <c r="Y438" s="62"/>
      <c r="Z438" s="62"/>
    </row>
    <row r="439" spans="1:26" s="10" customFormat="1" ht="24">
      <c r="A439" s="156"/>
      <c r="B439" s="175"/>
      <c r="C439" s="174"/>
      <c r="D439" s="180"/>
      <c r="E439" s="156"/>
      <c r="F439" s="156"/>
      <c r="G439" s="54" t="s">
        <v>19</v>
      </c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62"/>
      <c r="Y439" s="62"/>
      <c r="Z439" s="62"/>
    </row>
    <row r="440" spans="1:26" s="10" customFormat="1" ht="31.5" customHeight="1">
      <c r="A440" s="156">
        <v>214</v>
      </c>
      <c r="B440" s="175" t="s">
        <v>407</v>
      </c>
      <c r="C440" s="174"/>
      <c r="D440" s="180"/>
      <c r="E440" s="156">
        <v>214</v>
      </c>
      <c r="F440" s="156" t="s">
        <v>40</v>
      </c>
      <c r="G440" s="55" t="s">
        <v>18</v>
      </c>
      <c r="H440" s="143">
        <v>46092</v>
      </c>
      <c r="I440" s="143">
        <f>30+H440</f>
        <v>46122</v>
      </c>
      <c r="J440" s="143">
        <f>3+I440</f>
        <v>46125</v>
      </c>
      <c r="K440" s="143">
        <f>30+J440</f>
        <v>46155</v>
      </c>
      <c r="L440" s="143">
        <f>15+K440</f>
        <v>46170</v>
      </c>
      <c r="M440" s="152">
        <f>L440+12</f>
        <v>46182</v>
      </c>
      <c r="N440" s="152">
        <f>M440+15</f>
        <v>46197</v>
      </c>
      <c r="O440" s="152">
        <f>N440+7</f>
        <v>46204</v>
      </c>
      <c r="P440" s="152">
        <f>O440+13</f>
        <v>46217</v>
      </c>
      <c r="Q440" s="153"/>
      <c r="R440" s="152">
        <f>P440+7</f>
        <v>46224</v>
      </c>
      <c r="S440" s="152">
        <f>R440+10</f>
        <v>46234</v>
      </c>
      <c r="T440" s="152">
        <f>S440+4</f>
        <v>46238</v>
      </c>
      <c r="U440" s="152">
        <f>T440+3</f>
        <v>46241</v>
      </c>
      <c r="V440" s="129">
        <v>46246</v>
      </c>
      <c r="W440" s="129">
        <v>46251</v>
      </c>
      <c r="X440" s="62"/>
      <c r="Y440" s="62"/>
      <c r="Z440" s="62"/>
    </row>
    <row r="441" spans="1:26" s="10" customFormat="1" ht="24">
      <c r="A441" s="156"/>
      <c r="B441" s="175"/>
      <c r="C441" s="174"/>
      <c r="D441" s="180"/>
      <c r="E441" s="156"/>
      <c r="F441" s="156"/>
      <c r="G441" s="54" t="s">
        <v>19</v>
      </c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62"/>
      <c r="Y441" s="62"/>
      <c r="Z441" s="62"/>
    </row>
    <row r="442" spans="1:26" s="10" customFormat="1" ht="31.5" customHeight="1">
      <c r="A442" s="156">
        <v>215</v>
      </c>
      <c r="B442" s="175" t="s">
        <v>412</v>
      </c>
      <c r="C442" s="174"/>
      <c r="D442" s="180"/>
      <c r="E442" s="156">
        <v>215</v>
      </c>
      <c r="F442" s="156" t="s">
        <v>40</v>
      </c>
      <c r="G442" s="55" t="s">
        <v>18</v>
      </c>
      <c r="H442" s="143">
        <v>46092</v>
      </c>
      <c r="I442" s="143">
        <f>30+H442</f>
        <v>46122</v>
      </c>
      <c r="J442" s="143">
        <f>3+I442</f>
        <v>46125</v>
      </c>
      <c r="K442" s="143">
        <f>30+J442</f>
        <v>46155</v>
      </c>
      <c r="L442" s="143">
        <f>15+K442</f>
        <v>46170</v>
      </c>
      <c r="M442" s="152">
        <f>L442+12</f>
        <v>46182</v>
      </c>
      <c r="N442" s="152">
        <f>M442+15</f>
        <v>46197</v>
      </c>
      <c r="O442" s="152">
        <f>N442+7</f>
        <v>46204</v>
      </c>
      <c r="P442" s="152">
        <f>O442+13</f>
        <v>46217</v>
      </c>
      <c r="Q442" s="153"/>
      <c r="R442" s="152">
        <f>P442+7</f>
        <v>46224</v>
      </c>
      <c r="S442" s="152">
        <f>R442+10</f>
        <v>46234</v>
      </c>
      <c r="T442" s="152">
        <f>S442+4</f>
        <v>46238</v>
      </c>
      <c r="U442" s="152">
        <f>T442+3</f>
        <v>46241</v>
      </c>
      <c r="V442" s="129">
        <v>46246</v>
      </c>
      <c r="W442" s="129">
        <v>46251</v>
      </c>
      <c r="X442" s="62"/>
      <c r="Y442" s="62"/>
      <c r="Z442" s="62"/>
    </row>
    <row r="443" spans="1:26" s="10" customFormat="1" ht="24">
      <c r="A443" s="156"/>
      <c r="B443" s="175"/>
      <c r="C443" s="174"/>
      <c r="D443" s="180"/>
      <c r="E443" s="156"/>
      <c r="F443" s="156"/>
      <c r="G443" s="54" t="s">
        <v>19</v>
      </c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62"/>
      <c r="Y443" s="62"/>
      <c r="Z443" s="62"/>
    </row>
    <row r="444" spans="1:26" s="10" customFormat="1" ht="31.5" customHeight="1">
      <c r="A444" s="156">
        <v>216</v>
      </c>
      <c r="B444" s="175" t="s">
        <v>413</v>
      </c>
      <c r="C444" s="174"/>
      <c r="D444" s="180"/>
      <c r="E444" s="156">
        <v>216</v>
      </c>
      <c r="F444" s="156" t="s">
        <v>40</v>
      </c>
      <c r="G444" s="55" t="s">
        <v>18</v>
      </c>
      <c r="H444" s="143">
        <v>46092</v>
      </c>
      <c r="I444" s="143">
        <f>30+H444</f>
        <v>46122</v>
      </c>
      <c r="J444" s="143">
        <f>3+I444</f>
        <v>46125</v>
      </c>
      <c r="K444" s="143">
        <f>30+J444</f>
        <v>46155</v>
      </c>
      <c r="L444" s="143">
        <f>15+K444</f>
        <v>46170</v>
      </c>
      <c r="M444" s="152">
        <f>L444+12</f>
        <v>46182</v>
      </c>
      <c r="N444" s="152">
        <f>M444+15</f>
        <v>46197</v>
      </c>
      <c r="O444" s="152">
        <f>N444+7</f>
        <v>46204</v>
      </c>
      <c r="P444" s="152">
        <f>O444+13</f>
        <v>46217</v>
      </c>
      <c r="Q444" s="153"/>
      <c r="R444" s="152">
        <f>P444+7</f>
        <v>46224</v>
      </c>
      <c r="S444" s="152">
        <f>R444+10</f>
        <v>46234</v>
      </c>
      <c r="T444" s="152">
        <f>S444+4</f>
        <v>46238</v>
      </c>
      <c r="U444" s="152">
        <f>T444+3</f>
        <v>46241</v>
      </c>
      <c r="V444" s="129">
        <v>46246</v>
      </c>
      <c r="W444" s="129">
        <v>46251</v>
      </c>
      <c r="X444" s="62"/>
      <c r="Y444" s="62"/>
      <c r="Z444" s="62"/>
    </row>
    <row r="445" spans="1:26" s="10" customFormat="1" ht="24">
      <c r="A445" s="156"/>
      <c r="B445" s="175"/>
      <c r="C445" s="174"/>
      <c r="D445" s="180"/>
      <c r="E445" s="156"/>
      <c r="F445" s="156"/>
      <c r="G445" s="54" t="s">
        <v>19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62"/>
      <c r="Y445" s="62"/>
      <c r="Z445" s="62"/>
    </row>
    <row r="446" spans="1:26" s="10" customFormat="1" ht="31.5" customHeight="1">
      <c r="A446" s="156">
        <v>217</v>
      </c>
      <c r="B446" s="175" t="s">
        <v>414</v>
      </c>
      <c r="C446" s="174"/>
      <c r="D446" s="180"/>
      <c r="E446" s="156">
        <v>217</v>
      </c>
      <c r="F446" s="156" t="s">
        <v>40</v>
      </c>
      <c r="G446" s="55" t="s">
        <v>18</v>
      </c>
      <c r="H446" s="143">
        <v>46092</v>
      </c>
      <c r="I446" s="143">
        <f>30+H446</f>
        <v>46122</v>
      </c>
      <c r="J446" s="143">
        <f>3+I446</f>
        <v>46125</v>
      </c>
      <c r="K446" s="143">
        <f>30+J446</f>
        <v>46155</v>
      </c>
      <c r="L446" s="143">
        <f>15+K446</f>
        <v>46170</v>
      </c>
      <c r="M446" s="152">
        <f>L446+12</f>
        <v>46182</v>
      </c>
      <c r="N446" s="152">
        <f>M446+15</f>
        <v>46197</v>
      </c>
      <c r="O446" s="152">
        <f>N446+7</f>
        <v>46204</v>
      </c>
      <c r="P446" s="152">
        <f>O446+13</f>
        <v>46217</v>
      </c>
      <c r="Q446" s="153"/>
      <c r="R446" s="152">
        <f>P446+7</f>
        <v>46224</v>
      </c>
      <c r="S446" s="152">
        <f>R446+10</f>
        <v>46234</v>
      </c>
      <c r="T446" s="152">
        <f>S446+4</f>
        <v>46238</v>
      </c>
      <c r="U446" s="152">
        <f>T446+3</f>
        <v>46241</v>
      </c>
      <c r="V446" s="129">
        <v>46246</v>
      </c>
      <c r="W446" s="129">
        <v>46251</v>
      </c>
      <c r="X446" s="62"/>
      <c r="Y446" s="62"/>
      <c r="Z446" s="62"/>
    </row>
    <row r="447" spans="1:26" s="10" customFormat="1" ht="24">
      <c r="A447" s="156"/>
      <c r="B447" s="175"/>
      <c r="C447" s="174"/>
      <c r="D447" s="180"/>
      <c r="E447" s="156"/>
      <c r="F447" s="156"/>
      <c r="G447" s="54" t="s">
        <v>19</v>
      </c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62"/>
      <c r="Y447" s="62"/>
      <c r="Z447" s="62"/>
    </row>
    <row r="448" spans="1:26" s="10" customFormat="1" ht="31.5" customHeight="1">
      <c r="A448" s="156">
        <v>218</v>
      </c>
      <c r="B448" s="175" t="s">
        <v>392</v>
      </c>
      <c r="C448" s="174"/>
      <c r="D448" s="180"/>
      <c r="E448" s="156">
        <v>218</v>
      </c>
      <c r="F448" s="156" t="s">
        <v>40</v>
      </c>
      <c r="G448" s="55" t="s">
        <v>18</v>
      </c>
      <c r="H448" s="143">
        <v>46092</v>
      </c>
      <c r="I448" s="143">
        <f>30+H448</f>
        <v>46122</v>
      </c>
      <c r="J448" s="143">
        <f>3+I448</f>
        <v>46125</v>
      </c>
      <c r="K448" s="143">
        <f>30+J448</f>
        <v>46155</v>
      </c>
      <c r="L448" s="143">
        <f>15+K448</f>
        <v>46170</v>
      </c>
      <c r="M448" s="152">
        <f>L448+12</f>
        <v>46182</v>
      </c>
      <c r="N448" s="152">
        <f>M448+15</f>
        <v>46197</v>
      </c>
      <c r="O448" s="152">
        <f>N448+7</f>
        <v>46204</v>
      </c>
      <c r="P448" s="152">
        <f>O448+13</f>
        <v>46217</v>
      </c>
      <c r="Q448" s="153"/>
      <c r="R448" s="152">
        <f>P448+7</f>
        <v>46224</v>
      </c>
      <c r="S448" s="152">
        <f>R448+10</f>
        <v>46234</v>
      </c>
      <c r="T448" s="152">
        <f>S448+4</f>
        <v>46238</v>
      </c>
      <c r="U448" s="152">
        <f>T448+3</f>
        <v>46241</v>
      </c>
      <c r="V448" s="129">
        <v>46246</v>
      </c>
      <c r="W448" s="129">
        <v>46251</v>
      </c>
      <c r="X448" s="62"/>
      <c r="Y448" s="62"/>
      <c r="Z448" s="62"/>
    </row>
    <row r="449" spans="1:26" s="10" customFormat="1" ht="24">
      <c r="A449" s="156"/>
      <c r="B449" s="175"/>
      <c r="C449" s="174"/>
      <c r="D449" s="180"/>
      <c r="E449" s="156"/>
      <c r="F449" s="156"/>
      <c r="G449" s="54" t="s">
        <v>19</v>
      </c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62"/>
      <c r="Y449" s="62"/>
      <c r="Z449" s="62"/>
    </row>
    <row r="450" spans="1:26" s="10" customFormat="1" ht="31.5" customHeight="1">
      <c r="A450" s="156">
        <v>219</v>
      </c>
      <c r="B450" s="175" t="s">
        <v>391</v>
      </c>
      <c r="C450" s="174"/>
      <c r="D450" s="180"/>
      <c r="E450" s="156">
        <v>219</v>
      </c>
      <c r="F450" s="156" t="s">
        <v>40</v>
      </c>
      <c r="G450" s="55" t="s">
        <v>18</v>
      </c>
      <c r="H450" s="143">
        <v>46092</v>
      </c>
      <c r="I450" s="143">
        <f>30+H450</f>
        <v>46122</v>
      </c>
      <c r="J450" s="143">
        <f>3+I450</f>
        <v>46125</v>
      </c>
      <c r="K450" s="143">
        <f>30+J450</f>
        <v>46155</v>
      </c>
      <c r="L450" s="143">
        <f>15+K450</f>
        <v>46170</v>
      </c>
      <c r="M450" s="152">
        <f>L450+12</f>
        <v>46182</v>
      </c>
      <c r="N450" s="152">
        <f>M450+15</f>
        <v>46197</v>
      </c>
      <c r="O450" s="152">
        <f>N450+7</f>
        <v>46204</v>
      </c>
      <c r="P450" s="152">
        <f>O450+13</f>
        <v>46217</v>
      </c>
      <c r="Q450" s="153"/>
      <c r="R450" s="152">
        <f>P450+7</f>
        <v>46224</v>
      </c>
      <c r="S450" s="152">
        <f>R450+10</f>
        <v>46234</v>
      </c>
      <c r="T450" s="152">
        <f>S450+4</f>
        <v>46238</v>
      </c>
      <c r="U450" s="152">
        <f>T450+3</f>
        <v>46241</v>
      </c>
      <c r="V450" s="129">
        <v>46246</v>
      </c>
      <c r="W450" s="129">
        <v>46251</v>
      </c>
      <c r="X450" s="62"/>
      <c r="Y450" s="62"/>
      <c r="Z450" s="62"/>
    </row>
    <row r="451" spans="1:26" s="10" customFormat="1" ht="24">
      <c r="A451" s="156"/>
      <c r="B451" s="175"/>
      <c r="C451" s="174"/>
      <c r="D451" s="180"/>
      <c r="E451" s="156"/>
      <c r="F451" s="156"/>
      <c r="G451" s="54" t="s">
        <v>19</v>
      </c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62"/>
      <c r="Y451" s="62"/>
      <c r="Z451" s="62"/>
    </row>
    <row r="452" spans="1:26" s="10" customFormat="1" ht="31.5" customHeight="1">
      <c r="A452" s="156">
        <v>220</v>
      </c>
      <c r="B452" s="175" t="s">
        <v>390</v>
      </c>
      <c r="C452" s="174"/>
      <c r="D452" s="180"/>
      <c r="E452" s="156">
        <v>220</v>
      </c>
      <c r="F452" s="156" t="s">
        <v>40</v>
      </c>
      <c r="G452" s="55" t="s">
        <v>18</v>
      </c>
      <c r="H452" s="143">
        <v>46092</v>
      </c>
      <c r="I452" s="143">
        <f>30+H452</f>
        <v>46122</v>
      </c>
      <c r="J452" s="143">
        <f>3+I452</f>
        <v>46125</v>
      </c>
      <c r="K452" s="143">
        <f>30+J452</f>
        <v>46155</v>
      </c>
      <c r="L452" s="143">
        <f>15+K452</f>
        <v>46170</v>
      </c>
      <c r="M452" s="152">
        <f>L452+12</f>
        <v>46182</v>
      </c>
      <c r="N452" s="152">
        <f>M452+15</f>
        <v>46197</v>
      </c>
      <c r="O452" s="152">
        <f>N452+7</f>
        <v>46204</v>
      </c>
      <c r="P452" s="152">
        <f>O452+13</f>
        <v>46217</v>
      </c>
      <c r="Q452" s="153"/>
      <c r="R452" s="152">
        <f>P452+7</f>
        <v>46224</v>
      </c>
      <c r="S452" s="152">
        <f>R452+10</f>
        <v>46234</v>
      </c>
      <c r="T452" s="152">
        <f>S452+4</f>
        <v>46238</v>
      </c>
      <c r="U452" s="152">
        <f>T452+3</f>
        <v>46241</v>
      </c>
      <c r="V452" s="129">
        <v>46246</v>
      </c>
      <c r="W452" s="129">
        <v>46251</v>
      </c>
      <c r="X452" s="62"/>
      <c r="Y452" s="62"/>
      <c r="Z452" s="62"/>
    </row>
    <row r="453" spans="1:26" s="10" customFormat="1" ht="24">
      <c r="A453" s="156"/>
      <c r="B453" s="175"/>
      <c r="C453" s="174"/>
      <c r="D453" s="180"/>
      <c r="E453" s="156"/>
      <c r="F453" s="156"/>
      <c r="G453" s="54" t="s">
        <v>19</v>
      </c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62"/>
      <c r="Y453" s="62"/>
      <c r="Z453" s="62"/>
    </row>
    <row r="454" spans="1:26" s="10" customFormat="1" ht="31.5" customHeight="1">
      <c r="A454" s="156">
        <v>221</v>
      </c>
      <c r="B454" s="175" t="s">
        <v>389</v>
      </c>
      <c r="C454" s="174"/>
      <c r="D454" s="180"/>
      <c r="E454" s="156">
        <v>221</v>
      </c>
      <c r="F454" s="156" t="s">
        <v>40</v>
      </c>
      <c r="G454" s="55" t="s">
        <v>18</v>
      </c>
      <c r="H454" s="143">
        <v>46092</v>
      </c>
      <c r="I454" s="143">
        <f>30+H454</f>
        <v>46122</v>
      </c>
      <c r="J454" s="143">
        <f>3+I454</f>
        <v>46125</v>
      </c>
      <c r="K454" s="143">
        <f>30+J454</f>
        <v>46155</v>
      </c>
      <c r="L454" s="143">
        <f>15+K454</f>
        <v>46170</v>
      </c>
      <c r="M454" s="152">
        <f>L454+12</f>
        <v>46182</v>
      </c>
      <c r="N454" s="152">
        <f>M454+15</f>
        <v>46197</v>
      </c>
      <c r="O454" s="152">
        <f>N454+7</f>
        <v>46204</v>
      </c>
      <c r="P454" s="152">
        <f>O454+13</f>
        <v>46217</v>
      </c>
      <c r="Q454" s="153"/>
      <c r="R454" s="152">
        <f>P454+7</f>
        <v>46224</v>
      </c>
      <c r="S454" s="152">
        <f>R454+10</f>
        <v>46234</v>
      </c>
      <c r="T454" s="152">
        <f>S454+4</f>
        <v>46238</v>
      </c>
      <c r="U454" s="152">
        <f>T454+3</f>
        <v>46241</v>
      </c>
      <c r="V454" s="129">
        <v>46246</v>
      </c>
      <c r="W454" s="129">
        <v>46251</v>
      </c>
      <c r="X454" s="62"/>
      <c r="Y454" s="62"/>
      <c r="Z454" s="62"/>
    </row>
    <row r="455" spans="1:26" s="10" customFormat="1" ht="24">
      <c r="A455" s="156"/>
      <c r="B455" s="175"/>
      <c r="C455" s="174"/>
      <c r="D455" s="180"/>
      <c r="E455" s="156"/>
      <c r="F455" s="156"/>
      <c r="G455" s="54" t="s">
        <v>19</v>
      </c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62"/>
      <c r="Y455" s="62"/>
      <c r="Z455" s="62"/>
    </row>
    <row r="456" spans="1:26" s="10" customFormat="1" ht="31.5" customHeight="1">
      <c r="A456" s="156">
        <v>222</v>
      </c>
      <c r="B456" s="175" t="s">
        <v>388</v>
      </c>
      <c r="C456" s="174"/>
      <c r="D456" s="180"/>
      <c r="E456" s="156">
        <v>222</v>
      </c>
      <c r="F456" s="156" t="s">
        <v>40</v>
      </c>
      <c r="G456" s="55" t="s">
        <v>18</v>
      </c>
      <c r="H456" s="143">
        <v>46092</v>
      </c>
      <c r="I456" s="143">
        <f>30+H456</f>
        <v>46122</v>
      </c>
      <c r="J456" s="143">
        <f>3+I456</f>
        <v>46125</v>
      </c>
      <c r="K456" s="143">
        <f>30+J456</f>
        <v>46155</v>
      </c>
      <c r="L456" s="143">
        <f>15+K456</f>
        <v>46170</v>
      </c>
      <c r="M456" s="152">
        <f>L456+12</f>
        <v>46182</v>
      </c>
      <c r="N456" s="152">
        <f>M456+15</f>
        <v>46197</v>
      </c>
      <c r="O456" s="152">
        <f>N456+7</f>
        <v>46204</v>
      </c>
      <c r="P456" s="152">
        <f>O456+13</f>
        <v>46217</v>
      </c>
      <c r="Q456" s="153"/>
      <c r="R456" s="152">
        <f>P456+7</f>
        <v>46224</v>
      </c>
      <c r="S456" s="152">
        <f>R456+10</f>
        <v>46234</v>
      </c>
      <c r="T456" s="152">
        <f>S456+4</f>
        <v>46238</v>
      </c>
      <c r="U456" s="152">
        <f>T456+3</f>
        <v>46241</v>
      </c>
      <c r="V456" s="129">
        <v>46246</v>
      </c>
      <c r="W456" s="129">
        <v>46251</v>
      </c>
      <c r="X456" s="62"/>
      <c r="Y456" s="62"/>
      <c r="Z456" s="62"/>
    </row>
    <row r="457" spans="1:26" s="10" customFormat="1" ht="24">
      <c r="A457" s="156"/>
      <c r="B457" s="175"/>
      <c r="C457" s="174"/>
      <c r="D457" s="180"/>
      <c r="E457" s="156"/>
      <c r="F457" s="156"/>
      <c r="G457" s="54" t="s">
        <v>19</v>
      </c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62"/>
      <c r="Y457" s="62"/>
      <c r="Z457" s="62"/>
    </row>
    <row r="458" spans="1:26" s="10" customFormat="1" ht="31.5" customHeight="1">
      <c r="A458" s="156">
        <v>223</v>
      </c>
      <c r="B458" s="175" t="s">
        <v>387</v>
      </c>
      <c r="C458" s="174"/>
      <c r="D458" s="180"/>
      <c r="E458" s="156">
        <v>196</v>
      </c>
      <c r="F458" s="156" t="s">
        <v>40</v>
      </c>
      <c r="G458" s="55" t="s">
        <v>18</v>
      </c>
      <c r="H458" s="143">
        <v>46092</v>
      </c>
      <c r="I458" s="143">
        <f>30+H458</f>
        <v>46122</v>
      </c>
      <c r="J458" s="143">
        <f>3+I458</f>
        <v>46125</v>
      </c>
      <c r="K458" s="143">
        <f>30+J458</f>
        <v>46155</v>
      </c>
      <c r="L458" s="143">
        <f>15+K458</f>
        <v>46170</v>
      </c>
      <c r="M458" s="152">
        <f>L458+12</f>
        <v>46182</v>
      </c>
      <c r="N458" s="152">
        <f>M458+15</f>
        <v>46197</v>
      </c>
      <c r="O458" s="152">
        <f>N458+7</f>
        <v>46204</v>
      </c>
      <c r="P458" s="152">
        <f>O458+13</f>
        <v>46217</v>
      </c>
      <c r="Q458" s="153"/>
      <c r="R458" s="152">
        <f>P458+7</f>
        <v>46224</v>
      </c>
      <c r="S458" s="152">
        <f>R458+10</f>
        <v>46234</v>
      </c>
      <c r="T458" s="152">
        <f>S458+4</f>
        <v>46238</v>
      </c>
      <c r="U458" s="152">
        <f>T458+3</f>
        <v>46241</v>
      </c>
      <c r="V458" s="129">
        <v>46246</v>
      </c>
      <c r="W458" s="129">
        <v>46251</v>
      </c>
      <c r="X458" s="62"/>
      <c r="Y458" s="62"/>
      <c r="Z458" s="62"/>
    </row>
    <row r="459" spans="1:26" s="10" customFormat="1" ht="24">
      <c r="A459" s="156"/>
      <c r="B459" s="175"/>
      <c r="C459" s="174"/>
      <c r="D459" s="180"/>
      <c r="E459" s="156"/>
      <c r="F459" s="156"/>
      <c r="G459" s="54" t="s">
        <v>19</v>
      </c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62"/>
      <c r="Y459" s="62"/>
      <c r="Z459" s="62"/>
    </row>
    <row r="460" spans="1:26" s="10" customFormat="1" ht="31.5" customHeight="1">
      <c r="A460" s="156">
        <v>224</v>
      </c>
      <c r="B460" s="175" t="s">
        <v>386</v>
      </c>
      <c r="C460" s="174"/>
      <c r="D460" s="180"/>
      <c r="E460" s="156">
        <v>197</v>
      </c>
      <c r="F460" s="156" t="s">
        <v>40</v>
      </c>
      <c r="G460" s="55" t="s">
        <v>18</v>
      </c>
      <c r="H460" s="143">
        <v>46092</v>
      </c>
      <c r="I460" s="143">
        <f>30+H460</f>
        <v>46122</v>
      </c>
      <c r="J460" s="143">
        <f>3+I460</f>
        <v>46125</v>
      </c>
      <c r="K460" s="143">
        <f>30+J460</f>
        <v>46155</v>
      </c>
      <c r="L460" s="143">
        <f>15+K460</f>
        <v>46170</v>
      </c>
      <c r="M460" s="152">
        <f>L460+12</f>
        <v>46182</v>
      </c>
      <c r="N460" s="152">
        <f>M460+15</f>
        <v>46197</v>
      </c>
      <c r="O460" s="152">
        <f>N460+7</f>
        <v>46204</v>
      </c>
      <c r="P460" s="152">
        <f>O460+13</f>
        <v>46217</v>
      </c>
      <c r="Q460" s="153"/>
      <c r="R460" s="152">
        <f>P460+7</f>
        <v>46224</v>
      </c>
      <c r="S460" s="152">
        <f>R460+10</f>
        <v>46234</v>
      </c>
      <c r="T460" s="152">
        <f>S460+4</f>
        <v>46238</v>
      </c>
      <c r="U460" s="152">
        <f>T460+3</f>
        <v>46241</v>
      </c>
      <c r="V460" s="129">
        <v>46246</v>
      </c>
      <c r="W460" s="129">
        <v>46251</v>
      </c>
      <c r="X460" s="62"/>
      <c r="Y460" s="62"/>
      <c r="Z460" s="62"/>
    </row>
    <row r="461" spans="1:26" s="10" customFormat="1" ht="24">
      <c r="A461" s="156"/>
      <c r="B461" s="175"/>
      <c r="C461" s="174"/>
      <c r="D461" s="180"/>
      <c r="E461" s="156"/>
      <c r="F461" s="156"/>
      <c r="G461" s="54" t="s">
        <v>19</v>
      </c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62"/>
      <c r="Y461" s="62"/>
      <c r="Z461" s="62"/>
    </row>
    <row r="462" spans="1:26" s="10" customFormat="1" ht="31.5" customHeight="1">
      <c r="A462" s="156">
        <v>225</v>
      </c>
      <c r="B462" s="175" t="s">
        <v>385</v>
      </c>
      <c r="C462" s="174"/>
      <c r="D462" s="180"/>
      <c r="E462" s="156">
        <v>198</v>
      </c>
      <c r="F462" s="156" t="s">
        <v>40</v>
      </c>
      <c r="G462" s="55" t="s">
        <v>18</v>
      </c>
      <c r="H462" s="143">
        <v>46092</v>
      </c>
      <c r="I462" s="143">
        <f>30+H462</f>
        <v>46122</v>
      </c>
      <c r="J462" s="143">
        <f>3+I462</f>
        <v>46125</v>
      </c>
      <c r="K462" s="143">
        <f>30+J462</f>
        <v>46155</v>
      </c>
      <c r="L462" s="143">
        <f>15+K462</f>
        <v>46170</v>
      </c>
      <c r="M462" s="152">
        <f>L462+12</f>
        <v>46182</v>
      </c>
      <c r="N462" s="152">
        <f>M462+15</f>
        <v>46197</v>
      </c>
      <c r="O462" s="152">
        <f>N462+7</f>
        <v>46204</v>
      </c>
      <c r="P462" s="152">
        <f>O462+13</f>
        <v>46217</v>
      </c>
      <c r="Q462" s="153"/>
      <c r="R462" s="152">
        <f>P462+7</f>
        <v>46224</v>
      </c>
      <c r="S462" s="152">
        <f>R462+10</f>
        <v>46234</v>
      </c>
      <c r="T462" s="152">
        <f>S462+4</f>
        <v>46238</v>
      </c>
      <c r="U462" s="152">
        <f>T462+3</f>
        <v>46241</v>
      </c>
      <c r="V462" s="129">
        <v>46246</v>
      </c>
      <c r="W462" s="129">
        <v>46251</v>
      </c>
      <c r="X462" s="62"/>
      <c r="Y462" s="62"/>
      <c r="Z462" s="62"/>
    </row>
    <row r="463" spans="1:26" s="10" customFormat="1" ht="24">
      <c r="A463" s="156"/>
      <c r="B463" s="175"/>
      <c r="C463" s="174"/>
      <c r="D463" s="180"/>
      <c r="E463" s="156"/>
      <c r="F463" s="156"/>
      <c r="G463" s="54" t="s">
        <v>19</v>
      </c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62"/>
      <c r="Y463" s="62"/>
      <c r="Z463" s="62"/>
    </row>
    <row r="464" spans="1:26" s="10" customFormat="1" ht="31.5" customHeight="1">
      <c r="A464" s="156">
        <v>226</v>
      </c>
      <c r="B464" s="175" t="s">
        <v>384</v>
      </c>
      <c r="C464" s="174"/>
      <c r="D464" s="180"/>
      <c r="E464" s="156">
        <v>199</v>
      </c>
      <c r="F464" s="156" t="s">
        <v>40</v>
      </c>
      <c r="G464" s="55" t="s">
        <v>18</v>
      </c>
      <c r="H464" s="143">
        <v>46092</v>
      </c>
      <c r="I464" s="143">
        <f>30+H464</f>
        <v>46122</v>
      </c>
      <c r="J464" s="143">
        <f>3+I464</f>
        <v>46125</v>
      </c>
      <c r="K464" s="143">
        <f>30+J464</f>
        <v>46155</v>
      </c>
      <c r="L464" s="143">
        <f>15+K464</f>
        <v>46170</v>
      </c>
      <c r="M464" s="152">
        <f>L464+12</f>
        <v>46182</v>
      </c>
      <c r="N464" s="152">
        <f>M464+15</f>
        <v>46197</v>
      </c>
      <c r="O464" s="152">
        <f>N464+7</f>
        <v>46204</v>
      </c>
      <c r="P464" s="152">
        <f>O464+13</f>
        <v>46217</v>
      </c>
      <c r="Q464" s="153"/>
      <c r="R464" s="152">
        <f>P464+7</f>
        <v>46224</v>
      </c>
      <c r="S464" s="152">
        <f>R464+10</f>
        <v>46234</v>
      </c>
      <c r="T464" s="152">
        <f>S464+4</f>
        <v>46238</v>
      </c>
      <c r="U464" s="152">
        <f>T464+3</f>
        <v>46241</v>
      </c>
      <c r="V464" s="129">
        <v>46246</v>
      </c>
      <c r="W464" s="129">
        <v>46251</v>
      </c>
      <c r="X464" s="62"/>
      <c r="Y464" s="62"/>
      <c r="Z464" s="62"/>
    </row>
    <row r="465" spans="1:26" s="10" customFormat="1" ht="24">
      <c r="A465" s="156"/>
      <c r="B465" s="175"/>
      <c r="C465" s="174"/>
      <c r="D465" s="180"/>
      <c r="E465" s="156"/>
      <c r="F465" s="156"/>
      <c r="G465" s="54" t="s">
        <v>19</v>
      </c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62"/>
      <c r="Y465" s="62"/>
      <c r="Z465" s="62"/>
    </row>
    <row r="466" spans="1:26" s="10" customFormat="1" ht="31.5" customHeight="1">
      <c r="A466" s="156">
        <v>227</v>
      </c>
      <c r="B466" s="175" t="s">
        <v>383</v>
      </c>
      <c r="C466" s="174"/>
      <c r="D466" s="180"/>
      <c r="E466" s="156">
        <v>200</v>
      </c>
      <c r="F466" s="156" t="s">
        <v>40</v>
      </c>
      <c r="G466" s="55" t="s">
        <v>18</v>
      </c>
      <c r="H466" s="143">
        <v>46092</v>
      </c>
      <c r="I466" s="143">
        <f>30+H466</f>
        <v>46122</v>
      </c>
      <c r="J466" s="143">
        <f>3+I466</f>
        <v>46125</v>
      </c>
      <c r="K466" s="143">
        <f>30+J466</f>
        <v>46155</v>
      </c>
      <c r="L466" s="143">
        <f>15+K466</f>
        <v>46170</v>
      </c>
      <c r="M466" s="152">
        <f>L466+12</f>
        <v>46182</v>
      </c>
      <c r="N466" s="152">
        <f>M466+15</f>
        <v>46197</v>
      </c>
      <c r="O466" s="152">
        <f>N466+7</f>
        <v>46204</v>
      </c>
      <c r="P466" s="152">
        <f>O466+13</f>
        <v>46217</v>
      </c>
      <c r="Q466" s="153"/>
      <c r="R466" s="152">
        <f>P466+7</f>
        <v>46224</v>
      </c>
      <c r="S466" s="152">
        <f>R466+10</f>
        <v>46234</v>
      </c>
      <c r="T466" s="152">
        <f>S466+4</f>
        <v>46238</v>
      </c>
      <c r="U466" s="152">
        <f>T466+3</f>
        <v>46241</v>
      </c>
      <c r="V466" s="129">
        <v>46246</v>
      </c>
      <c r="W466" s="129">
        <v>46251</v>
      </c>
      <c r="X466" s="62"/>
      <c r="Y466" s="62"/>
      <c r="Z466" s="62"/>
    </row>
    <row r="467" spans="1:26" s="10" customFormat="1" ht="24">
      <c r="A467" s="156"/>
      <c r="B467" s="175"/>
      <c r="C467" s="174"/>
      <c r="D467" s="180"/>
      <c r="E467" s="156"/>
      <c r="F467" s="156"/>
      <c r="G467" s="54" t="s">
        <v>19</v>
      </c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62"/>
      <c r="Y467" s="62"/>
      <c r="Z467" s="62"/>
    </row>
    <row r="468" spans="1:26" s="10" customFormat="1" ht="24">
      <c r="A468" s="156">
        <v>228</v>
      </c>
      <c r="B468" s="175" t="s">
        <v>416</v>
      </c>
      <c r="C468" s="174"/>
      <c r="D468" s="180"/>
      <c r="E468" s="156">
        <v>201</v>
      </c>
      <c r="F468" s="156" t="s">
        <v>40</v>
      </c>
      <c r="G468" s="55" t="s">
        <v>18</v>
      </c>
      <c r="H468" s="143">
        <v>46092</v>
      </c>
      <c r="I468" s="143">
        <f>30+H468</f>
        <v>46122</v>
      </c>
      <c r="J468" s="143">
        <f>3+I468</f>
        <v>46125</v>
      </c>
      <c r="K468" s="143">
        <f>30+J468</f>
        <v>46155</v>
      </c>
      <c r="L468" s="143">
        <f>15+K468</f>
        <v>46170</v>
      </c>
      <c r="M468" s="152">
        <f>L468+12</f>
        <v>46182</v>
      </c>
      <c r="N468" s="152">
        <f>M468+15</f>
        <v>46197</v>
      </c>
      <c r="O468" s="152">
        <f>N468+7</f>
        <v>46204</v>
      </c>
      <c r="P468" s="152">
        <f>O468+13</f>
        <v>46217</v>
      </c>
      <c r="Q468" s="153"/>
      <c r="R468" s="152">
        <f>P468+7</f>
        <v>46224</v>
      </c>
      <c r="S468" s="152">
        <f>R468+10</f>
        <v>46234</v>
      </c>
      <c r="T468" s="152">
        <f>S468+4</f>
        <v>46238</v>
      </c>
      <c r="U468" s="152">
        <f>T468+3</f>
        <v>46241</v>
      </c>
      <c r="V468" s="129">
        <v>46246</v>
      </c>
      <c r="W468" s="129">
        <v>46251</v>
      </c>
      <c r="X468" s="62"/>
      <c r="Y468" s="62"/>
      <c r="Z468" s="62"/>
    </row>
    <row r="469" spans="1:26" s="10" customFormat="1" ht="24">
      <c r="A469" s="156"/>
      <c r="B469" s="175"/>
      <c r="C469" s="174"/>
      <c r="D469" s="180"/>
      <c r="E469" s="156"/>
      <c r="F469" s="156"/>
      <c r="G469" s="54" t="s">
        <v>19</v>
      </c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62"/>
      <c r="Y469" s="62"/>
      <c r="Z469" s="62"/>
    </row>
    <row r="470" spans="1:26" s="10" customFormat="1" ht="24">
      <c r="A470" s="156">
        <v>229</v>
      </c>
      <c r="B470" s="175" t="s">
        <v>415</v>
      </c>
      <c r="C470" s="174"/>
      <c r="D470" s="180"/>
      <c r="E470" s="156">
        <v>202</v>
      </c>
      <c r="F470" s="156" t="s">
        <v>40</v>
      </c>
      <c r="G470" s="55" t="s">
        <v>18</v>
      </c>
      <c r="H470" s="143">
        <v>46092</v>
      </c>
      <c r="I470" s="143">
        <f>30+H470</f>
        <v>46122</v>
      </c>
      <c r="J470" s="143">
        <f>3+I470</f>
        <v>46125</v>
      </c>
      <c r="K470" s="143">
        <f>30+J470</f>
        <v>46155</v>
      </c>
      <c r="L470" s="143">
        <f>15+K470</f>
        <v>46170</v>
      </c>
      <c r="M470" s="152">
        <f>L470+12</f>
        <v>46182</v>
      </c>
      <c r="N470" s="152">
        <f>M470+15</f>
        <v>46197</v>
      </c>
      <c r="O470" s="152">
        <f>N470+7</f>
        <v>46204</v>
      </c>
      <c r="P470" s="152">
        <f>O470+13</f>
        <v>46217</v>
      </c>
      <c r="Q470" s="153"/>
      <c r="R470" s="152">
        <f>P470+7</f>
        <v>46224</v>
      </c>
      <c r="S470" s="152">
        <f>R470+10</f>
        <v>46234</v>
      </c>
      <c r="T470" s="152">
        <f>S470+4</f>
        <v>46238</v>
      </c>
      <c r="U470" s="152">
        <f>T470+3</f>
        <v>46241</v>
      </c>
      <c r="V470" s="129">
        <v>46246</v>
      </c>
      <c r="W470" s="129">
        <v>46251</v>
      </c>
      <c r="X470" s="62"/>
      <c r="Y470" s="62"/>
      <c r="Z470" s="62"/>
    </row>
    <row r="471" spans="1:26" s="10" customFormat="1" ht="24">
      <c r="A471" s="156"/>
      <c r="B471" s="175"/>
      <c r="C471" s="174"/>
      <c r="D471" s="180"/>
      <c r="E471" s="156"/>
      <c r="F471" s="156"/>
      <c r="G471" s="54" t="s">
        <v>19</v>
      </c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62"/>
      <c r="Y471" s="62"/>
      <c r="Z471" s="62"/>
    </row>
    <row r="472" spans="1:26" s="10" customFormat="1" ht="24">
      <c r="A472" s="156">
        <v>230</v>
      </c>
      <c r="B472" s="175" t="s">
        <v>417</v>
      </c>
      <c r="C472" s="174"/>
      <c r="D472" s="180"/>
      <c r="E472" s="156">
        <v>203</v>
      </c>
      <c r="F472" s="156" t="s">
        <v>40</v>
      </c>
      <c r="G472" s="55" t="s">
        <v>18</v>
      </c>
      <c r="H472" s="143">
        <v>46092</v>
      </c>
      <c r="I472" s="143">
        <f>30+H472</f>
        <v>46122</v>
      </c>
      <c r="J472" s="143">
        <f>3+I472</f>
        <v>46125</v>
      </c>
      <c r="K472" s="143">
        <f>30+J472</f>
        <v>46155</v>
      </c>
      <c r="L472" s="143">
        <f>15+K472</f>
        <v>46170</v>
      </c>
      <c r="M472" s="152">
        <f>L472+12</f>
        <v>46182</v>
      </c>
      <c r="N472" s="152">
        <f>M472+15</f>
        <v>46197</v>
      </c>
      <c r="O472" s="152">
        <f>N472+7</f>
        <v>46204</v>
      </c>
      <c r="P472" s="152">
        <f>O472+13</f>
        <v>46217</v>
      </c>
      <c r="Q472" s="153"/>
      <c r="R472" s="152">
        <f>P472+7</f>
        <v>46224</v>
      </c>
      <c r="S472" s="152">
        <f>R472+10</f>
        <v>46234</v>
      </c>
      <c r="T472" s="152">
        <f>S472+4</f>
        <v>46238</v>
      </c>
      <c r="U472" s="152">
        <f>T472+3</f>
        <v>46241</v>
      </c>
      <c r="V472" s="129">
        <v>46246</v>
      </c>
      <c r="W472" s="129">
        <v>46251</v>
      </c>
      <c r="X472" s="62"/>
      <c r="Y472" s="62"/>
      <c r="Z472" s="62"/>
    </row>
    <row r="473" spans="1:26" s="10" customFormat="1" ht="24">
      <c r="A473" s="156"/>
      <c r="B473" s="175"/>
      <c r="C473" s="174"/>
      <c r="D473" s="180"/>
      <c r="E473" s="156"/>
      <c r="F473" s="156"/>
      <c r="G473" s="54" t="s">
        <v>19</v>
      </c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62"/>
      <c r="Y473" s="62"/>
      <c r="Z473" s="62"/>
    </row>
    <row r="474" spans="1:26" s="10" customFormat="1" ht="24">
      <c r="A474" s="156">
        <v>231</v>
      </c>
      <c r="B474" s="175" t="s">
        <v>418</v>
      </c>
      <c r="C474" s="174"/>
      <c r="D474" s="180"/>
      <c r="E474" s="156">
        <v>204</v>
      </c>
      <c r="F474" s="156" t="s">
        <v>40</v>
      </c>
      <c r="G474" s="55" t="s">
        <v>18</v>
      </c>
      <c r="H474" s="143">
        <v>46092</v>
      </c>
      <c r="I474" s="143">
        <f>30+H474</f>
        <v>46122</v>
      </c>
      <c r="J474" s="143">
        <f>3+I474</f>
        <v>46125</v>
      </c>
      <c r="K474" s="143">
        <f>30+J474</f>
        <v>46155</v>
      </c>
      <c r="L474" s="143">
        <f>15+K474</f>
        <v>46170</v>
      </c>
      <c r="M474" s="152">
        <f>L474+12</f>
        <v>46182</v>
      </c>
      <c r="N474" s="152">
        <f>M474+15</f>
        <v>46197</v>
      </c>
      <c r="O474" s="152">
        <f>N474+7</f>
        <v>46204</v>
      </c>
      <c r="P474" s="152">
        <f>O474+13</f>
        <v>46217</v>
      </c>
      <c r="Q474" s="153"/>
      <c r="R474" s="152">
        <f>P474+7</f>
        <v>46224</v>
      </c>
      <c r="S474" s="152">
        <f>R474+10</f>
        <v>46234</v>
      </c>
      <c r="T474" s="152">
        <f>S474+4</f>
        <v>46238</v>
      </c>
      <c r="U474" s="152">
        <f>T474+3</f>
        <v>46241</v>
      </c>
      <c r="V474" s="129">
        <v>46246</v>
      </c>
      <c r="W474" s="129">
        <v>46251</v>
      </c>
      <c r="X474" s="62"/>
      <c r="Y474" s="62"/>
      <c r="Z474" s="62"/>
    </row>
    <row r="475" spans="1:26" s="10" customFormat="1" ht="24">
      <c r="A475" s="156"/>
      <c r="B475" s="175"/>
      <c r="C475" s="174"/>
      <c r="D475" s="180"/>
      <c r="E475" s="156"/>
      <c r="F475" s="156"/>
      <c r="G475" s="54" t="s">
        <v>19</v>
      </c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62"/>
      <c r="Y475" s="62"/>
      <c r="Z475" s="62"/>
    </row>
    <row r="476" spans="1:26" s="10" customFormat="1" ht="24">
      <c r="A476" s="156">
        <v>232</v>
      </c>
      <c r="B476" s="175" t="s">
        <v>419</v>
      </c>
      <c r="C476" s="174"/>
      <c r="D476" s="180"/>
      <c r="E476" s="156">
        <v>205</v>
      </c>
      <c r="F476" s="156" t="s">
        <v>40</v>
      </c>
      <c r="G476" s="55" t="s">
        <v>18</v>
      </c>
      <c r="H476" s="143">
        <v>46092</v>
      </c>
      <c r="I476" s="143">
        <f>30+H476</f>
        <v>46122</v>
      </c>
      <c r="J476" s="143">
        <f>3+I476</f>
        <v>46125</v>
      </c>
      <c r="K476" s="143">
        <f>30+J476</f>
        <v>46155</v>
      </c>
      <c r="L476" s="143">
        <f>15+K476</f>
        <v>46170</v>
      </c>
      <c r="M476" s="152">
        <f>L476+12</f>
        <v>46182</v>
      </c>
      <c r="N476" s="152">
        <f>M476+15</f>
        <v>46197</v>
      </c>
      <c r="O476" s="152">
        <f>N476+7</f>
        <v>46204</v>
      </c>
      <c r="P476" s="152">
        <f>O476+13</f>
        <v>46217</v>
      </c>
      <c r="Q476" s="153"/>
      <c r="R476" s="152">
        <f>P476+7</f>
        <v>46224</v>
      </c>
      <c r="S476" s="152">
        <f>R476+10</f>
        <v>46234</v>
      </c>
      <c r="T476" s="152">
        <f>S476+4</f>
        <v>46238</v>
      </c>
      <c r="U476" s="152">
        <f>T476+3</f>
        <v>46241</v>
      </c>
      <c r="V476" s="129">
        <v>46246</v>
      </c>
      <c r="W476" s="129">
        <v>46251</v>
      </c>
      <c r="X476" s="62"/>
      <c r="Y476" s="62"/>
      <c r="Z476" s="62"/>
    </row>
    <row r="477" spans="1:26" s="10" customFormat="1" ht="24">
      <c r="A477" s="156"/>
      <c r="B477" s="175"/>
      <c r="C477" s="174"/>
      <c r="D477" s="180"/>
      <c r="E477" s="156"/>
      <c r="F477" s="156"/>
      <c r="G477" s="54" t="s">
        <v>19</v>
      </c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62"/>
      <c r="Y477" s="62"/>
      <c r="Z477" s="62"/>
    </row>
    <row r="478" spans="1:26" s="10" customFormat="1" ht="24">
      <c r="A478" s="156">
        <v>233</v>
      </c>
      <c r="B478" s="175" t="s">
        <v>420</v>
      </c>
      <c r="C478" s="174"/>
      <c r="D478" s="180"/>
      <c r="E478" s="156">
        <v>206</v>
      </c>
      <c r="F478" s="156" t="s">
        <v>40</v>
      </c>
      <c r="G478" s="55" t="s">
        <v>18</v>
      </c>
      <c r="H478" s="143">
        <v>46092</v>
      </c>
      <c r="I478" s="143">
        <f>30+H478</f>
        <v>46122</v>
      </c>
      <c r="J478" s="143">
        <f>3+I478</f>
        <v>46125</v>
      </c>
      <c r="K478" s="143">
        <f>30+J478</f>
        <v>46155</v>
      </c>
      <c r="L478" s="143">
        <f>15+K478</f>
        <v>46170</v>
      </c>
      <c r="M478" s="152">
        <f>L478+12</f>
        <v>46182</v>
      </c>
      <c r="N478" s="152">
        <f>M478+15</f>
        <v>46197</v>
      </c>
      <c r="O478" s="152">
        <f>N478+7</f>
        <v>46204</v>
      </c>
      <c r="P478" s="152">
        <f>O478+13</f>
        <v>46217</v>
      </c>
      <c r="Q478" s="153"/>
      <c r="R478" s="152">
        <f>P478+7</f>
        <v>46224</v>
      </c>
      <c r="S478" s="152">
        <f>R478+10</f>
        <v>46234</v>
      </c>
      <c r="T478" s="152">
        <f>S478+4</f>
        <v>46238</v>
      </c>
      <c r="U478" s="152">
        <f>T478+3</f>
        <v>46241</v>
      </c>
      <c r="V478" s="129">
        <v>46246</v>
      </c>
      <c r="W478" s="129">
        <v>46251</v>
      </c>
      <c r="X478" s="62"/>
      <c r="Y478" s="62"/>
      <c r="Z478" s="62"/>
    </row>
    <row r="479" spans="1:26" s="10" customFormat="1" ht="24">
      <c r="A479" s="156"/>
      <c r="B479" s="175"/>
      <c r="C479" s="174"/>
      <c r="D479" s="180"/>
      <c r="E479" s="156"/>
      <c r="F479" s="156"/>
      <c r="G479" s="54" t="s">
        <v>19</v>
      </c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62"/>
      <c r="Y479" s="62"/>
      <c r="Z479" s="62"/>
    </row>
    <row r="480" spans="1:26" s="10" customFormat="1" ht="24">
      <c r="A480" s="156">
        <v>234</v>
      </c>
      <c r="B480" s="175" t="s">
        <v>421</v>
      </c>
      <c r="C480" s="174"/>
      <c r="D480" s="180"/>
      <c r="E480" s="156">
        <v>207</v>
      </c>
      <c r="F480" s="156" t="s">
        <v>40</v>
      </c>
      <c r="G480" s="55" t="s">
        <v>18</v>
      </c>
      <c r="H480" s="143">
        <v>46092</v>
      </c>
      <c r="I480" s="143">
        <f>30+H480</f>
        <v>46122</v>
      </c>
      <c r="J480" s="143">
        <f>3+I480</f>
        <v>46125</v>
      </c>
      <c r="K480" s="143">
        <f>30+J480</f>
        <v>46155</v>
      </c>
      <c r="L480" s="143">
        <f>15+K480</f>
        <v>46170</v>
      </c>
      <c r="M480" s="152">
        <f>L480+12</f>
        <v>46182</v>
      </c>
      <c r="N480" s="152">
        <f>M480+15</f>
        <v>46197</v>
      </c>
      <c r="O480" s="152">
        <f>N480+7</f>
        <v>46204</v>
      </c>
      <c r="P480" s="152">
        <f>O480+13</f>
        <v>46217</v>
      </c>
      <c r="Q480" s="153"/>
      <c r="R480" s="152">
        <f>P480+7</f>
        <v>46224</v>
      </c>
      <c r="S480" s="152">
        <f>R480+10</f>
        <v>46234</v>
      </c>
      <c r="T480" s="152">
        <f>S480+4</f>
        <v>46238</v>
      </c>
      <c r="U480" s="152">
        <f>T480+3</f>
        <v>46241</v>
      </c>
      <c r="V480" s="129">
        <v>46246</v>
      </c>
      <c r="W480" s="129">
        <v>46251</v>
      </c>
      <c r="X480" s="62"/>
      <c r="Y480" s="62"/>
      <c r="Z480" s="62"/>
    </row>
    <row r="481" spans="1:26" s="10" customFormat="1" ht="24">
      <c r="A481" s="156"/>
      <c r="B481" s="175"/>
      <c r="C481" s="174"/>
      <c r="D481" s="180"/>
      <c r="E481" s="156"/>
      <c r="F481" s="156"/>
      <c r="G481" s="54" t="s">
        <v>19</v>
      </c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62"/>
      <c r="Y481" s="62"/>
      <c r="Z481" s="62"/>
    </row>
    <row r="482" spans="1:26" s="10" customFormat="1" ht="24">
      <c r="A482" s="156">
        <v>235</v>
      </c>
      <c r="B482" s="175" t="s">
        <v>422</v>
      </c>
      <c r="C482" s="174"/>
      <c r="D482" s="180"/>
      <c r="E482" s="156">
        <v>208</v>
      </c>
      <c r="F482" s="156" t="s">
        <v>40</v>
      </c>
      <c r="G482" s="55" t="s">
        <v>18</v>
      </c>
      <c r="H482" s="143">
        <v>46092</v>
      </c>
      <c r="I482" s="143">
        <f>30+H482</f>
        <v>46122</v>
      </c>
      <c r="J482" s="143">
        <f>3+I482</f>
        <v>46125</v>
      </c>
      <c r="K482" s="143">
        <f>30+J482</f>
        <v>46155</v>
      </c>
      <c r="L482" s="143">
        <f>15+K482</f>
        <v>46170</v>
      </c>
      <c r="M482" s="152">
        <f>L482+12</f>
        <v>46182</v>
      </c>
      <c r="N482" s="152">
        <f>M482+15</f>
        <v>46197</v>
      </c>
      <c r="O482" s="152">
        <f>N482+7</f>
        <v>46204</v>
      </c>
      <c r="P482" s="152">
        <f>O482+13</f>
        <v>46217</v>
      </c>
      <c r="Q482" s="153"/>
      <c r="R482" s="152">
        <f>P482+7</f>
        <v>46224</v>
      </c>
      <c r="S482" s="152">
        <f>R482+10</f>
        <v>46234</v>
      </c>
      <c r="T482" s="152">
        <f>S482+4</f>
        <v>46238</v>
      </c>
      <c r="U482" s="152">
        <f>T482+3</f>
        <v>46241</v>
      </c>
      <c r="V482" s="129">
        <v>46246</v>
      </c>
      <c r="W482" s="129">
        <v>46251</v>
      </c>
      <c r="X482" s="62"/>
      <c r="Y482" s="62"/>
      <c r="Z482" s="62"/>
    </row>
    <row r="483" spans="1:26" s="10" customFormat="1" ht="24">
      <c r="A483" s="156"/>
      <c r="B483" s="175"/>
      <c r="C483" s="174"/>
      <c r="D483" s="180"/>
      <c r="E483" s="156"/>
      <c r="F483" s="156"/>
      <c r="G483" s="54" t="s">
        <v>19</v>
      </c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62"/>
      <c r="Y483" s="62"/>
      <c r="Z483" s="62"/>
    </row>
    <row r="484" spans="1:26" s="10" customFormat="1" ht="24">
      <c r="A484" s="156">
        <v>236</v>
      </c>
      <c r="B484" s="172" t="s">
        <v>238</v>
      </c>
      <c r="C484" s="174"/>
      <c r="D484" s="180"/>
      <c r="E484" s="156">
        <v>209</v>
      </c>
      <c r="F484" s="156" t="s">
        <v>40</v>
      </c>
      <c r="G484" s="126" t="s">
        <v>18</v>
      </c>
      <c r="H484" s="143">
        <v>46092</v>
      </c>
      <c r="I484" s="143">
        <f>30+H484</f>
        <v>46122</v>
      </c>
      <c r="J484" s="143">
        <f>3+I484</f>
        <v>46125</v>
      </c>
      <c r="K484" s="143">
        <f>30+J484</f>
        <v>46155</v>
      </c>
      <c r="L484" s="143">
        <f>15+K484</f>
        <v>46170</v>
      </c>
      <c r="M484" s="143">
        <f>L484+12</f>
        <v>46182</v>
      </c>
      <c r="N484" s="143">
        <f>M484+15</f>
        <v>46197</v>
      </c>
      <c r="O484" s="143">
        <f>N484+7</f>
        <v>46204</v>
      </c>
      <c r="P484" s="143">
        <f>O484+13</f>
        <v>46217</v>
      </c>
      <c r="Q484" s="153"/>
      <c r="R484" s="143">
        <f>P484+7</f>
        <v>46224</v>
      </c>
      <c r="S484" s="143">
        <f>R484+10</f>
        <v>46234</v>
      </c>
      <c r="T484" s="143">
        <f>S484+4</f>
        <v>46238</v>
      </c>
      <c r="U484" s="143">
        <f>T484+3</f>
        <v>46241</v>
      </c>
      <c r="V484" s="129">
        <v>46246</v>
      </c>
      <c r="W484" s="129">
        <v>46251</v>
      </c>
      <c r="X484" s="62"/>
      <c r="Y484" s="62"/>
      <c r="Z484" s="62"/>
    </row>
    <row r="485" spans="1:26" s="10" customFormat="1" ht="24">
      <c r="A485" s="156"/>
      <c r="B485" s="172"/>
      <c r="C485" s="174"/>
      <c r="D485" s="180"/>
      <c r="E485" s="156"/>
      <c r="F485" s="156"/>
      <c r="G485" s="54" t="s">
        <v>19</v>
      </c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62"/>
      <c r="Y485" s="62"/>
      <c r="Z485" s="62"/>
    </row>
    <row r="486" spans="1:26" s="10" customFormat="1" ht="24">
      <c r="A486" s="156">
        <v>237</v>
      </c>
      <c r="B486" s="172" t="s">
        <v>239</v>
      </c>
      <c r="C486" s="174"/>
      <c r="D486" s="157" t="s">
        <v>59</v>
      </c>
      <c r="E486" s="156">
        <v>210</v>
      </c>
      <c r="F486" s="156" t="s">
        <v>40</v>
      </c>
      <c r="G486" s="126" t="s">
        <v>18</v>
      </c>
      <c r="H486" s="143">
        <v>46092</v>
      </c>
      <c r="I486" s="143">
        <f>30+H486</f>
        <v>46122</v>
      </c>
      <c r="J486" s="143">
        <f>3+I486</f>
        <v>46125</v>
      </c>
      <c r="K486" s="143">
        <f>30+J486</f>
        <v>46155</v>
      </c>
      <c r="L486" s="143">
        <f>15+K486</f>
        <v>46170</v>
      </c>
      <c r="M486" s="143">
        <f>L486+12</f>
        <v>46182</v>
      </c>
      <c r="N486" s="143">
        <f>M486+15</f>
        <v>46197</v>
      </c>
      <c r="O486" s="143">
        <f>N486+7</f>
        <v>46204</v>
      </c>
      <c r="P486" s="143">
        <f>O486+13</f>
        <v>46217</v>
      </c>
      <c r="Q486" s="153"/>
      <c r="R486" s="143">
        <f>P486+7</f>
        <v>46224</v>
      </c>
      <c r="S486" s="143">
        <f>R486+10</f>
        <v>46234</v>
      </c>
      <c r="T486" s="143">
        <f>S486+4</f>
        <v>46238</v>
      </c>
      <c r="U486" s="143">
        <f>T486+3</f>
        <v>46241</v>
      </c>
      <c r="V486" s="129">
        <v>46246</v>
      </c>
      <c r="W486" s="129">
        <v>46251</v>
      </c>
      <c r="X486" s="62"/>
      <c r="Y486" s="62"/>
      <c r="Z486" s="62"/>
    </row>
    <row r="487" spans="1:26" s="10" customFormat="1" ht="24">
      <c r="A487" s="156"/>
      <c r="B487" s="172"/>
      <c r="C487" s="174"/>
      <c r="D487" s="157"/>
      <c r="E487" s="156"/>
      <c r="F487" s="156"/>
      <c r="G487" s="54" t="s">
        <v>19</v>
      </c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62"/>
      <c r="Y487" s="62"/>
      <c r="Z487" s="62"/>
    </row>
    <row r="488" spans="1:26" s="10" customFormat="1" ht="24">
      <c r="A488" s="156">
        <v>238</v>
      </c>
      <c r="B488" s="172" t="s">
        <v>240</v>
      </c>
      <c r="C488" s="174"/>
      <c r="D488" s="157"/>
      <c r="E488" s="156">
        <v>211</v>
      </c>
      <c r="F488" s="156" t="s">
        <v>40</v>
      </c>
      <c r="G488" s="126" t="s">
        <v>18</v>
      </c>
      <c r="H488" s="143">
        <v>46092</v>
      </c>
      <c r="I488" s="143">
        <f>30+H488</f>
        <v>46122</v>
      </c>
      <c r="J488" s="143">
        <f>3+I488</f>
        <v>46125</v>
      </c>
      <c r="K488" s="143">
        <f>30+J488</f>
        <v>46155</v>
      </c>
      <c r="L488" s="143">
        <f>15+K488</f>
        <v>46170</v>
      </c>
      <c r="M488" s="143">
        <f>L488+12</f>
        <v>46182</v>
      </c>
      <c r="N488" s="143">
        <f>M488+15</f>
        <v>46197</v>
      </c>
      <c r="O488" s="143">
        <f>N488+7</f>
        <v>46204</v>
      </c>
      <c r="P488" s="143">
        <f>O488+13</f>
        <v>46217</v>
      </c>
      <c r="Q488" s="153"/>
      <c r="R488" s="143">
        <f>P488+7</f>
        <v>46224</v>
      </c>
      <c r="S488" s="143">
        <f>R488+10</f>
        <v>46234</v>
      </c>
      <c r="T488" s="143">
        <f>S488+4</f>
        <v>46238</v>
      </c>
      <c r="U488" s="143">
        <f>T488+3</f>
        <v>46241</v>
      </c>
      <c r="V488" s="129">
        <v>46246</v>
      </c>
      <c r="W488" s="129">
        <v>46251</v>
      </c>
      <c r="X488" s="62"/>
      <c r="Y488" s="62"/>
      <c r="Z488" s="62"/>
    </row>
    <row r="489" spans="1:26" s="10" customFormat="1" ht="24">
      <c r="A489" s="156"/>
      <c r="B489" s="172"/>
      <c r="C489" s="174"/>
      <c r="D489" s="157"/>
      <c r="E489" s="156"/>
      <c r="F489" s="156"/>
      <c r="G489" s="54" t="s">
        <v>19</v>
      </c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62"/>
      <c r="Y489" s="62"/>
      <c r="Z489" s="62"/>
    </row>
    <row r="490" spans="1:26" s="10" customFormat="1" ht="24">
      <c r="A490" s="156">
        <v>239</v>
      </c>
      <c r="B490" s="172" t="s">
        <v>241</v>
      </c>
      <c r="C490" s="174"/>
      <c r="D490" s="157"/>
      <c r="E490" s="156">
        <v>212</v>
      </c>
      <c r="F490" s="156" t="s">
        <v>40</v>
      </c>
      <c r="G490" s="126" t="s">
        <v>18</v>
      </c>
      <c r="H490" s="143">
        <v>46092</v>
      </c>
      <c r="I490" s="143">
        <f>30+H490</f>
        <v>46122</v>
      </c>
      <c r="J490" s="143">
        <f>3+I490</f>
        <v>46125</v>
      </c>
      <c r="K490" s="143">
        <f>30+J490</f>
        <v>46155</v>
      </c>
      <c r="L490" s="143">
        <f>15+K490</f>
        <v>46170</v>
      </c>
      <c r="M490" s="143">
        <f>L490+12</f>
        <v>46182</v>
      </c>
      <c r="N490" s="143">
        <f>M490+15</f>
        <v>46197</v>
      </c>
      <c r="O490" s="143">
        <f>N490+7</f>
        <v>46204</v>
      </c>
      <c r="P490" s="143">
        <f>O490+13</f>
        <v>46217</v>
      </c>
      <c r="Q490" s="153"/>
      <c r="R490" s="143">
        <f>P490+7</f>
        <v>46224</v>
      </c>
      <c r="S490" s="143">
        <f>R490+10</f>
        <v>46234</v>
      </c>
      <c r="T490" s="143">
        <f>S490+4</f>
        <v>46238</v>
      </c>
      <c r="U490" s="143">
        <f>T490+3</f>
        <v>46241</v>
      </c>
      <c r="V490" s="129">
        <v>46246</v>
      </c>
      <c r="W490" s="129">
        <v>46251</v>
      </c>
      <c r="X490" s="62"/>
      <c r="Y490" s="62"/>
      <c r="Z490" s="62"/>
    </row>
    <row r="491" spans="1:26" s="10" customFormat="1" ht="24">
      <c r="A491" s="156"/>
      <c r="B491" s="172"/>
      <c r="C491" s="174"/>
      <c r="D491" s="157"/>
      <c r="E491" s="156"/>
      <c r="F491" s="156"/>
      <c r="G491" s="54" t="s">
        <v>19</v>
      </c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62"/>
      <c r="Y491" s="62"/>
      <c r="Z491" s="62"/>
    </row>
    <row r="492" spans="1:26" s="10" customFormat="1" ht="24">
      <c r="A492" s="156">
        <v>240</v>
      </c>
      <c r="B492" s="172" t="s">
        <v>242</v>
      </c>
      <c r="C492" s="174"/>
      <c r="D492" s="157"/>
      <c r="E492" s="156">
        <v>213</v>
      </c>
      <c r="F492" s="156" t="s">
        <v>40</v>
      </c>
      <c r="G492" s="126" t="s">
        <v>18</v>
      </c>
      <c r="H492" s="143">
        <v>46092</v>
      </c>
      <c r="I492" s="143">
        <f>30+H492</f>
        <v>46122</v>
      </c>
      <c r="J492" s="143">
        <f>3+I492</f>
        <v>46125</v>
      </c>
      <c r="K492" s="143">
        <f>30+J492</f>
        <v>46155</v>
      </c>
      <c r="L492" s="143">
        <f>15+K492</f>
        <v>46170</v>
      </c>
      <c r="M492" s="143">
        <f>L492+12</f>
        <v>46182</v>
      </c>
      <c r="N492" s="143">
        <f>M492+15</f>
        <v>46197</v>
      </c>
      <c r="O492" s="143">
        <f>N492+7</f>
        <v>46204</v>
      </c>
      <c r="P492" s="143">
        <f>O492+13</f>
        <v>46217</v>
      </c>
      <c r="Q492" s="153"/>
      <c r="R492" s="143">
        <f>P492+7</f>
        <v>46224</v>
      </c>
      <c r="S492" s="143">
        <f>R492+10</f>
        <v>46234</v>
      </c>
      <c r="T492" s="143">
        <f>S492+4</f>
        <v>46238</v>
      </c>
      <c r="U492" s="143">
        <f>T492+3</f>
        <v>46241</v>
      </c>
      <c r="V492" s="129">
        <v>46246</v>
      </c>
      <c r="W492" s="129">
        <v>46251</v>
      </c>
      <c r="X492" s="62"/>
      <c r="Y492" s="62"/>
      <c r="Z492" s="62"/>
    </row>
    <row r="493" spans="1:26" s="10" customFormat="1" ht="24">
      <c r="A493" s="156"/>
      <c r="B493" s="172"/>
      <c r="C493" s="174"/>
      <c r="D493" s="157"/>
      <c r="E493" s="156"/>
      <c r="F493" s="156"/>
      <c r="G493" s="54" t="s">
        <v>19</v>
      </c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62"/>
      <c r="Y493" s="62"/>
      <c r="Z493" s="62"/>
    </row>
    <row r="494" spans="1:26" s="10" customFormat="1" ht="24">
      <c r="A494" s="156">
        <v>241</v>
      </c>
      <c r="B494" s="172" t="s">
        <v>243</v>
      </c>
      <c r="C494" s="174"/>
      <c r="D494" s="157" t="s">
        <v>57</v>
      </c>
      <c r="E494" s="156">
        <v>214</v>
      </c>
      <c r="F494" s="156" t="s">
        <v>40</v>
      </c>
      <c r="G494" s="126" t="s">
        <v>18</v>
      </c>
      <c r="H494" s="143">
        <v>46092</v>
      </c>
      <c r="I494" s="143">
        <f>30+H494</f>
        <v>46122</v>
      </c>
      <c r="J494" s="143">
        <f>3+I494</f>
        <v>46125</v>
      </c>
      <c r="K494" s="143">
        <f>30+J494</f>
        <v>46155</v>
      </c>
      <c r="L494" s="143">
        <f>15+K494</f>
        <v>46170</v>
      </c>
      <c r="M494" s="143">
        <f>L494+12</f>
        <v>46182</v>
      </c>
      <c r="N494" s="143">
        <f>M494+15</f>
        <v>46197</v>
      </c>
      <c r="O494" s="143">
        <f>N494+7</f>
        <v>46204</v>
      </c>
      <c r="P494" s="143">
        <f>O494+13</f>
        <v>46217</v>
      </c>
      <c r="Q494" s="153"/>
      <c r="R494" s="143">
        <f>P494+7</f>
        <v>46224</v>
      </c>
      <c r="S494" s="143">
        <f>R494+10</f>
        <v>46234</v>
      </c>
      <c r="T494" s="143">
        <f>S494+4</f>
        <v>46238</v>
      </c>
      <c r="U494" s="143">
        <f>T494+3</f>
        <v>46241</v>
      </c>
      <c r="V494" s="129">
        <v>46246</v>
      </c>
      <c r="W494" s="129">
        <v>46251</v>
      </c>
      <c r="X494" s="62"/>
      <c r="Y494" s="62"/>
      <c r="Z494" s="62"/>
    </row>
    <row r="495" spans="1:26" s="10" customFormat="1" ht="24">
      <c r="A495" s="156"/>
      <c r="B495" s="172"/>
      <c r="C495" s="174"/>
      <c r="D495" s="157"/>
      <c r="E495" s="156"/>
      <c r="F495" s="156"/>
      <c r="G495" s="54" t="s">
        <v>19</v>
      </c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62"/>
      <c r="Y495" s="62"/>
      <c r="Z495" s="62"/>
    </row>
    <row r="496" spans="1:26" s="10" customFormat="1" ht="24">
      <c r="A496" s="156">
        <v>242</v>
      </c>
      <c r="B496" s="172" t="s">
        <v>423</v>
      </c>
      <c r="C496" s="174" t="s">
        <v>424</v>
      </c>
      <c r="D496" s="157"/>
      <c r="E496" s="156">
        <v>215</v>
      </c>
      <c r="F496" s="156" t="s">
        <v>40</v>
      </c>
      <c r="G496" s="126" t="s">
        <v>18</v>
      </c>
      <c r="H496" s="143">
        <v>46092</v>
      </c>
      <c r="I496" s="143">
        <f>30+H496</f>
        <v>46122</v>
      </c>
      <c r="J496" s="143">
        <f>3+I496</f>
        <v>46125</v>
      </c>
      <c r="K496" s="143">
        <f>30+J496</f>
        <v>46155</v>
      </c>
      <c r="L496" s="143">
        <f>15+K496</f>
        <v>46170</v>
      </c>
      <c r="M496" s="143">
        <f>L496+12</f>
        <v>46182</v>
      </c>
      <c r="N496" s="143">
        <f>M496+15</f>
        <v>46197</v>
      </c>
      <c r="O496" s="143">
        <f>N496+7</f>
        <v>46204</v>
      </c>
      <c r="P496" s="143">
        <f>O496+13</f>
        <v>46217</v>
      </c>
      <c r="Q496" s="153"/>
      <c r="R496" s="143">
        <f>P496+7</f>
        <v>46224</v>
      </c>
      <c r="S496" s="143">
        <f>R496+10</f>
        <v>46234</v>
      </c>
      <c r="T496" s="143">
        <f>S496+4</f>
        <v>46238</v>
      </c>
      <c r="U496" s="143">
        <f>T496+3</f>
        <v>46241</v>
      </c>
      <c r="V496" s="129">
        <v>46246</v>
      </c>
      <c r="W496" s="129">
        <v>46251</v>
      </c>
      <c r="X496" s="62"/>
      <c r="Y496" s="62"/>
      <c r="Z496" s="62"/>
    </row>
    <row r="497" spans="1:42" s="10" customFormat="1" ht="24">
      <c r="A497" s="156"/>
      <c r="B497" s="172"/>
      <c r="C497" s="174"/>
      <c r="D497" s="157"/>
      <c r="E497" s="156"/>
      <c r="F497" s="156"/>
      <c r="G497" s="54" t="s">
        <v>19</v>
      </c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62"/>
      <c r="Y497" s="62"/>
      <c r="Z497" s="62"/>
    </row>
    <row r="498" spans="1:42" s="10" customFormat="1" ht="23.25" customHeight="1">
      <c r="A498" s="141"/>
      <c r="B498" s="141" t="s">
        <v>466</v>
      </c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62"/>
      <c r="Y498" s="62"/>
      <c r="Z498" s="62"/>
    </row>
    <row r="499" spans="1:42" s="10" customFormat="1" ht="24">
      <c r="A499" s="156">
        <v>243</v>
      </c>
      <c r="B499" s="172" t="s">
        <v>245</v>
      </c>
      <c r="C499" s="174" t="s">
        <v>246</v>
      </c>
      <c r="D499" s="157" t="s">
        <v>57</v>
      </c>
      <c r="E499" s="156">
        <v>243</v>
      </c>
      <c r="F499" s="156" t="s">
        <v>40</v>
      </c>
      <c r="G499" s="55" t="s">
        <v>18</v>
      </c>
      <c r="H499" s="143">
        <v>46092</v>
      </c>
      <c r="I499" s="143">
        <f>30+H499</f>
        <v>46122</v>
      </c>
      <c r="J499" s="143">
        <f>3+I499</f>
        <v>46125</v>
      </c>
      <c r="K499" s="143">
        <f>30+J499</f>
        <v>46155</v>
      </c>
      <c r="L499" s="143">
        <f>15+K499</f>
        <v>46170</v>
      </c>
      <c r="M499" s="152">
        <f>L499+12</f>
        <v>46182</v>
      </c>
      <c r="N499" s="152">
        <f>M499+15</f>
        <v>46197</v>
      </c>
      <c r="O499" s="152">
        <f>N499+7</f>
        <v>46204</v>
      </c>
      <c r="P499" s="152">
        <f>O499+13</f>
        <v>46217</v>
      </c>
      <c r="Q499" s="153"/>
      <c r="R499" s="152">
        <f>P499+7</f>
        <v>46224</v>
      </c>
      <c r="S499" s="152">
        <f>R499+10</f>
        <v>46234</v>
      </c>
      <c r="T499" s="152">
        <f>S499+4</f>
        <v>46238</v>
      </c>
      <c r="U499" s="152">
        <f>T499+3</f>
        <v>46241</v>
      </c>
      <c r="V499" s="129">
        <v>46246</v>
      </c>
      <c r="W499" s="129">
        <v>46251</v>
      </c>
      <c r="X499" s="62"/>
      <c r="Y499" s="62"/>
      <c r="Z499" s="62"/>
    </row>
    <row r="500" spans="1:42" s="10" customFormat="1" ht="24">
      <c r="A500" s="156"/>
      <c r="B500" s="172"/>
      <c r="C500" s="174"/>
      <c r="D500" s="157"/>
      <c r="E500" s="156"/>
      <c r="F500" s="156"/>
      <c r="G500" s="54" t="s">
        <v>19</v>
      </c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62"/>
      <c r="Y500" s="62"/>
      <c r="Z500" s="62"/>
    </row>
    <row r="501" spans="1:42" s="10" customFormat="1" ht="24">
      <c r="A501" s="156">
        <v>244</v>
      </c>
      <c r="B501" s="172" t="s">
        <v>426</v>
      </c>
      <c r="C501" s="174" t="s">
        <v>247</v>
      </c>
      <c r="D501" s="157" t="s">
        <v>57</v>
      </c>
      <c r="E501" s="156">
        <v>244</v>
      </c>
      <c r="F501" s="156" t="s">
        <v>40</v>
      </c>
      <c r="G501" s="55" t="s">
        <v>18</v>
      </c>
      <c r="H501" s="143">
        <v>46092</v>
      </c>
      <c r="I501" s="143">
        <f>30+H501</f>
        <v>46122</v>
      </c>
      <c r="J501" s="143">
        <f>3+I501</f>
        <v>46125</v>
      </c>
      <c r="K501" s="143">
        <f>30+J501</f>
        <v>46155</v>
      </c>
      <c r="L501" s="143">
        <f>15+K501</f>
        <v>46170</v>
      </c>
      <c r="M501" s="152">
        <f>L501+12</f>
        <v>46182</v>
      </c>
      <c r="N501" s="152">
        <f>M501+15</f>
        <v>46197</v>
      </c>
      <c r="O501" s="152">
        <f>N501+7</f>
        <v>46204</v>
      </c>
      <c r="P501" s="152">
        <f>O501+13</f>
        <v>46217</v>
      </c>
      <c r="Q501" s="153"/>
      <c r="R501" s="152">
        <f>P501+7</f>
        <v>46224</v>
      </c>
      <c r="S501" s="152">
        <f>R501+10</f>
        <v>46234</v>
      </c>
      <c r="T501" s="152">
        <f>S501+4</f>
        <v>46238</v>
      </c>
      <c r="U501" s="152">
        <f>T501+3</f>
        <v>46241</v>
      </c>
      <c r="V501" s="129">
        <v>46246</v>
      </c>
      <c r="W501" s="129">
        <v>46251</v>
      </c>
      <c r="X501" s="62"/>
      <c r="Y501" s="62"/>
      <c r="Z501" s="62"/>
    </row>
    <row r="502" spans="1:42" s="10" customFormat="1" ht="24">
      <c r="A502" s="156"/>
      <c r="B502" s="172"/>
      <c r="C502" s="174"/>
      <c r="D502" s="157"/>
      <c r="E502" s="156"/>
      <c r="F502" s="156"/>
      <c r="G502" s="54" t="s">
        <v>19</v>
      </c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62"/>
      <c r="Y502" s="62"/>
      <c r="Z502" s="62"/>
    </row>
    <row r="503" spans="1:42" s="10" customFormat="1" ht="24">
      <c r="A503" s="156">
        <v>245</v>
      </c>
      <c r="B503" s="172" t="s">
        <v>425</v>
      </c>
      <c r="C503" s="174"/>
      <c r="D503" s="157" t="s">
        <v>59</v>
      </c>
      <c r="E503" s="156">
        <v>245</v>
      </c>
      <c r="F503" s="156" t="s">
        <v>40</v>
      </c>
      <c r="G503" s="55" t="s">
        <v>18</v>
      </c>
      <c r="H503" s="143">
        <v>46092</v>
      </c>
      <c r="I503" s="143">
        <f>30+H503</f>
        <v>46122</v>
      </c>
      <c r="J503" s="143">
        <f>3+I503</f>
        <v>46125</v>
      </c>
      <c r="K503" s="143">
        <f>30+J503</f>
        <v>46155</v>
      </c>
      <c r="L503" s="143">
        <f>15+K503</f>
        <v>46170</v>
      </c>
      <c r="M503" s="152">
        <f>L503+12</f>
        <v>46182</v>
      </c>
      <c r="N503" s="152">
        <f>M503+15</f>
        <v>46197</v>
      </c>
      <c r="O503" s="152">
        <f>N503+7</f>
        <v>46204</v>
      </c>
      <c r="P503" s="152">
        <f>O503+13</f>
        <v>46217</v>
      </c>
      <c r="Q503" s="153"/>
      <c r="R503" s="152">
        <f>P503+7</f>
        <v>46224</v>
      </c>
      <c r="S503" s="152">
        <f>R503+10</f>
        <v>46234</v>
      </c>
      <c r="T503" s="152">
        <f>S503+4</f>
        <v>46238</v>
      </c>
      <c r="U503" s="152">
        <f>T503+3</f>
        <v>46241</v>
      </c>
      <c r="V503" s="129">
        <v>46246</v>
      </c>
      <c r="W503" s="129">
        <v>46251</v>
      </c>
      <c r="X503" s="62"/>
      <c r="Y503" s="62"/>
      <c r="Z503" s="62"/>
    </row>
    <row r="504" spans="1:42" s="10" customFormat="1" ht="24">
      <c r="A504" s="156"/>
      <c r="B504" s="172"/>
      <c r="C504" s="174"/>
      <c r="D504" s="157"/>
      <c r="E504" s="156"/>
      <c r="F504" s="156"/>
      <c r="G504" s="54" t="s">
        <v>19</v>
      </c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62"/>
      <c r="Y504" s="62"/>
      <c r="Z504" s="62"/>
    </row>
    <row r="505" spans="1:42" s="141" customFormat="1" ht="23.25" customHeight="1">
      <c r="A505" s="172" t="s">
        <v>427</v>
      </c>
      <c r="B505" s="172"/>
      <c r="C505" s="172"/>
      <c r="D505" s="172"/>
      <c r="E505" s="172"/>
      <c r="F505" s="172"/>
      <c r="G505" s="172"/>
      <c r="H505" s="172"/>
      <c r="I505" s="172"/>
      <c r="J505" s="172"/>
      <c r="K505" s="172"/>
      <c r="L505" s="172"/>
      <c r="M505" s="172"/>
      <c r="N505" s="172"/>
      <c r="O505" s="172"/>
      <c r="P505" s="172"/>
      <c r="Q505" s="172"/>
      <c r="R505" s="172"/>
      <c r="S505" s="172"/>
      <c r="T505" s="172"/>
      <c r="U505" s="172"/>
      <c r="V505" s="172"/>
      <c r="W505" s="172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</row>
    <row r="506" spans="1:42" s="10" customFormat="1" ht="24">
      <c r="A506" s="156">
        <v>246</v>
      </c>
      <c r="B506" s="172" t="s">
        <v>248</v>
      </c>
      <c r="C506" s="174" t="s">
        <v>255</v>
      </c>
      <c r="D506" s="157" t="s">
        <v>57</v>
      </c>
      <c r="E506" s="156">
        <v>246</v>
      </c>
      <c r="F506" s="156" t="s">
        <v>40</v>
      </c>
      <c r="G506" s="55" t="s">
        <v>18</v>
      </c>
      <c r="H506" s="143">
        <v>46092</v>
      </c>
      <c r="I506" s="143">
        <f>30+H506</f>
        <v>46122</v>
      </c>
      <c r="J506" s="143">
        <f>3+I506</f>
        <v>46125</v>
      </c>
      <c r="K506" s="143">
        <f>30+J506</f>
        <v>46155</v>
      </c>
      <c r="L506" s="143">
        <f>15+K506</f>
        <v>46170</v>
      </c>
      <c r="M506" s="152">
        <f>L506+12</f>
        <v>46182</v>
      </c>
      <c r="N506" s="152">
        <f>M506+15</f>
        <v>46197</v>
      </c>
      <c r="O506" s="152">
        <f>N506+7</f>
        <v>46204</v>
      </c>
      <c r="P506" s="152">
        <f>O506+13</f>
        <v>46217</v>
      </c>
      <c r="Q506" s="153"/>
      <c r="R506" s="152">
        <f>P506+7</f>
        <v>46224</v>
      </c>
      <c r="S506" s="152">
        <f>R506+10</f>
        <v>46234</v>
      </c>
      <c r="T506" s="152">
        <f>S506+4</f>
        <v>46238</v>
      </c>
      <c r="U506" s="152">
        <f>T506+3</f>
        <v>46241</v>
      </c>
      <c r="V506" s="129">
        <v>46246</v>
      </c>
      <c r="W506" s="129">
        <v>46251</v>
      </c>
      <c r="X506" s="62"/>
      <c r="Y506" s="62"/>
      <c r="Z506" s="62"/>
    </row>
    <row r="507" spans="1:42" s="10" customFormat="1" ht="24">
      <c r="A507" s="156"/>
      <c r="B507" s="172"/>
      <c r="C507" s="174"/>
      <c r="D507" s="157"/>
      <c r="E507" s="156"/>
      <c r="F507" s="156"/>
      <c r="G507" s="54" t="s">
        <v>19</v>
      </c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62"/>
      <c r="Y507" s="62"/>
      <c r="Z507" s="62"/>
    </row>
    <row r="508" spans="1:42" s="10" customFormat="1" ht="24">
      <c r="A508" s="156">
        <v>247</v>
      </c>
      <c r="B508" s="172" t="s">
        <v>249</v>
      </c>
      <c r="C508" s="174" t="s">
        <v>256</v>
      </c>
      <c r="D508" s="157"/>
      <c r="E508" s="156">
        <v>247</v>
      </c>
      <c r="F508" s="156" t="s">
        <v>40</v>
      </c>
      <c r="G508" s="55" t="s">
        <v>18</v>
      </c>
      <c r="H508" s="143">
        <v>46092</v>
      </c>
      <c r="I508" s="143">
        <f>30+H508</f>
        <v>46122</v>
      </c>
      <c r="J508" s="143">
        <f>3+I508</f>
        <v>46125</v>
      </c>
      <c r="K508" s="143">
        <f>30+J508</f>
        <v>46155</v>
      </c>
      <c r="L508" s="143">
        <f>15+K508</f>
        <v>46170</v>
      </c>
      <c r="M508" s="152">
        <f>L508+12</f>
        <v>46182</v>
      </c>
      <c r="N508" s="152">
        <f>M508+15</f>
        <v>46197</v>
      </c>
      <c r="O508" s="152">
        <f>N508+7</f>
        <v>46204</v>
      </c>
      <c r="P508" s="152">
        <f>O508+13</f>
        <v>46217</v>
      </c>
      <c r="Q508" s="153"/>
      <c r="R508" s="152">
        <f>P508+7</f>
        <v>46224</v>
      </c>
      <c r="S508" s="152">
        <f>R508+10</f>
        <v>46234</v>
      </c>
      <c r="T508" s="152">
        <f>S508+4</f>
        <v>46238</v>
      </c>
      <c r="U508" s="152">
        <f>T508+3</f>
        <v>46241</v>
      </c>
      <c r="V508" s="129">
        <v>46246</v>
      </c>
      <c r="W508" s="129">
        <v>46251</v>
      </c>
      <c r="X508" s="62"/>
      <c r="Y508" s="62"/>
      <c r="Z508" s="62"/>
    </row>
    <row r="509" spans="1:42" s="10" customFormat="1" ht="24">
      <c r="A509" s="156"/>
      <c r="B509" s="172"/>
      <c r="C509" s="174"/>
      <c r="D509" s="157"/>
      <c r="E509" s="156"/>
      <c r="F509" s="156"/>
      <c r="G509" s="54" t="s">
        <v>19</v>
      </c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62"/>
      <c r="Y509" s="62"/>
      <c r="Z509" s="62"/>
    </row>
    <row r="510" spans="1:42" s="10" customFormat="1" ht="24">
      <c r="A510" s="156">
        <v>248</v>
      </c>
      <c r="B510" s="172" t="s">
        <v>251</v>
      </c>
      <c r="C510" s="174" t="s">
        <v>257</v>
      </c>
      <c r="D510" s="157"/>
      <c r="E510" s="156">
        <v>248</v>
      </c>
      <c r="F510" s="156" t="s">
        <v>40</v>
      </c>
      <c r="G510" s="55" t="s">
        <v>18</v>
      </c>
      <c r="H510" s="143">
        <v>46092</v>
      </c>
      <c r="I510" s="143">
        <f>30+H510</f>
        <v>46122</v>
      </c>
      <c r="J510" s="143">
        <f>3+I510</f>
        <v>46125</v>
      </c>
      <c r="K510" s="143">
        <f>30+J510</f>
        <v>46155</v>
      </c>
      <c r="L510" s="143">
        <f>15+K510</f>
        <v>46170</v>
      </c>
      <c r="M510" s="152">
        <f>L510+12</f>
        <v>46182</v>
      </c>
      <c r="N510" s="152">
        <f>M510+15</f>
        <v>46197</v>
      </c>
      <c r="O510" s="152">
        <f>N510+7</f>
        <v>46204</v>
      </c>
      <c r="P510" s="152">
        <f>O510+13</f>
        <v>46217</v>
      </c>
      <c r="Q510" s="153"/>
      <c r="R510" s="152">
        <f>P510+7</f>
        <v>46224</v>
      </c>
      <c r="S510" s="152">
        <f>R510+10</f>
        <v>46234</v>
      </c>
      <c r="T510" s="152">
        <f>S510+4</f>
        <v>46238</v>
      </c>
      <c r="U510" s="152">
        <f>T510+3</f>
        <v>46241</v>
      </c>
      <c r="V510" s="129">
        <v>46246</v>
      </c>
      <c r="W510" s="129">
        <v>46251</v>
      </c>
      <c r="X510" s="62"/>
      <c r="Y510" s="62"/>
      <c r="Z510" s="62"/>
    </row>
    <row r="511" spans="1:42" s="10" customFormat="1" ht="24">
      <c r="A511" s="156"/>
      <c r="B511" s="172"/>
      <c r="C511" s="174"/>
      <c r="D511" s="157"/>
      <c r="E511" s="156"/>
      <c r="F511" s="156"/>
      <c r="G511" s="54" t="s">
        <v>19</v>
      </c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62"/>
      <c r="Y511" s="62"/>
      <c r="Z511" s="62"/>
    </row>
    <row r="512" spans="1:42" s="10" customFormat="1" ht="24">
      <c r="A512" s="156">
        <v>249</v>
      </c>
      <c r="B512" s="172" t="s">
        <v>250</v>
      </c>
      <c r="C512" s="174" t="s">
        <v>258</v>
      </c>
      <c r="D512" s="157"/>
      <c r="E512" s="156">
        <v>249</v>
      </c>
      <c r="F512" s="156" t="s">
        <v>40</v>
      </c>
      <c r="G512" s="55" t="s">
        <v>18</v>
      </c>
      <c r="H512" s="143">
        <v>46092</v>
      </c>
      <c r="I512" s="143">
        <f>30+H512</f>
        <v>46122</v>
      </c>
      <c r="J512" s="143">
        <f>3+I512</f>
        <v>46125</v>
      </c>
      <c r="K512" s="143">
        <f>30+J512</f>
        <v>46155</v>
      </c>
      <c r="L512" s="143">
        <f>15+K512</f>
        <v>46170</v>
      </c>
      <c r="M512" s="152">
        <f>L512+12</f>
        <v>46182</v>
      </c>
      <c r="N512" s="152">
        <f>M512+15</f>
        <v>46197</v>
      </c>
      <c r="O512" s="152">
        <f>N512+7</f>
        <v>46204</v>
      </c>
      <c r="P512" s="152">
        <f>O512+13</f>
        <v>46217</v>
      </c>
      <c r="Q512" s="153"/>
      <c r="R512" s="152">
        <f>P512+7</f>
        <v>46224</v>
      </c>
      <c r="S512" s="152">
        <f>R512+10</f>
        <v>46234</v>
      </c>
      <c r="T512" s="152">
        <f>S512+4</f>
        <v>46238</v>
      </c>
      <c r="U512" s="152">
        <f>T512+3</f>
        <v>46241</v>
      </c>
      <c r="V512" s="129">
        <v>46246</v>
      </c>
      <c r="W512" s="129">
        <v>46251</v>
      </c>
      <c r="X512" s="62"/>
      <c r="Y512" s="62"/>
      <c r="Z512" s="62"/>
    </row>
    <row r="513" spans="1:26" s="10" customFormat="1" ht="24">
      <c r="A513" s="156"/>
      <c r="B513" s="172"/>
      <c r="C513" s="174"/>
      <c r="D513" s="157"/>
      <c r="E513" s="156"/>
      <c r="F513" s="156"/>
      <c r="G513" s="54" t="s">
        <v>19</v>
      </c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62"/>
      <c r="Y513" s="62"/>
      <c r="Z513" s="62"/>
    </row>
    <row r="514" spans="1:26" s="10" customFormat="1" ht="24">
      <c r="A514" s="156">
        <v>250</v>
      </c>
      <c r="B514" s="172" t="s">
        <v>252</v>
      </c>
      <c r="C514" s="174" t="s">
        <v>255</v>
      </c>
      <c r="D514" s="157"/>
      <c r="E514" s="156">
        <v>250</v>
      </c>
      <c r="F514" s="156" t="s">
        <v>40</v>
      </c>
      <c r="G514" s="55" t="s">
        <v>18</v>
      </c>
      <c r="H514" s="143">
        <v>46092</v>
      </c>
      <c r="I514" s="143">
        <f>30+H514</f>
        <v>46122</v>
      </c>
      <c r="J514" s="143">
        <f>3+I514</f>
        <v>46125</v>
      </c>
      <c r="K514" s="143">
        <f>30+J514</f>
        <v>46155</v>
      </c>
      <c r="L514" s="143">
        <f>15+K514</f>
        <v>46170</v>
      </c>
      <c r="M514" s="152">
        <f>L514+12</f>
        <v>46182</v>
      </c>
      <c r="N514" s="152">
        <f>M514+15</f>
        <v>46197</v>
      </c>
      <c r="O514" s="152">
        <f>N514+7</f>
        <v>46204</v>
      </c>
      <c r="P514" s="152">
        <f>O514+13</f>
        <v>46217</v>
      </c>
      <c r="Q514" s="153"/>
      <c r="R514" s="152">
        <f>P514+7</f>
        <v>46224</v>
      </c>
      <c r="S514" s="152">
        <f>R514+10</f>
        <v>46234</v>
      </c>
      <c r="T514" s="152">
        <f>S514+4</f>
        <v>46238</v>
      </c>
      <c r="U514" s="152">
        <f>T514+3</f>
        <v>46241</v>
      </c>
      <c r="V514" s="129">
        <v>46246</v>
      </c>
      <c r="W514" s="129">
        <v>46251</v>
      </c>
      <c r="X514" s="62"/>
      <c r="Y514" s="62"/>
      <c r="Z514" s="62"/>
    </row>
    <row r="515" spans="1:26" s="10" customFormat="1" ht="24">
      <c r="A515" s="156"/>
      <c r="B515" s="172"/>
      <c r="C515" s="174"/>
      <c r="D515" s="157"/>
      <c r="E515" s="156"/>
      <c r="F515" s="156"/>
      <c r="G515" s="54" t="s">
        <v>19</v>
      </c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62"/>
      <c r="Y515" s="62"/>
      <c r="Z515" s="62"/>
    </row>
    <row r="516" spans="1:26" s="10" customFormat="1" ht="24">
      <c r="A516" s="156">
        <v>251</v>
      </c>
      <c r="B516" s="172" t="s">
        <v>253</v>
      </c>
      <c r="C516" s="174"/>
      <c r="D516" s="157"/>
      <c r="E516" s="156">
        <v>251</v>
      </c>
      <c r="F516" s="156" t="s">
        <v>40</v>
      </c>
      <c r="G516" s="55" t="s">
        <v>18</v>
      </c>
      <c r="H516" s="143">
        <v>46092</v>
      </c>
      <c r="I516" s="143">
        <f>30+H516</f>
        <v>46122</v>
      </c>
      <c r="J516" s="143">
        <f>3+I516</f>
        <v>46125</v>
      </c>
      <c r="K516" s="143">
        <f>30+J516</f>
        <v>46155</v>
      </c>
      <c r="L516" s="143">
        <f>15+K516</f>
        <v>46170</v>
      </c>
      <c r="M516" s="152">
        <f>L516+12</f>
        <v>46182</v>
      </c>
      <c r="N516" s="152">
        <f>M516+15</f>
        <v>46197</v>
      </c>
      <c r="O516" s="152">
        <f>N516+7</f>
        <v>46204</v>
      </c>
      <c r="P516" s="152">
        <f>O516+13</f>
        <v>46217</v>
      </c>
      <c r="Q516" s="153"/>
      <c r="R516" s="152">
        <f>P516+7</f>
        <v>46224</v>
      </c>
      <c r="S516" s="152">
        <f>R516+10</f>
        <v>46234</v>
      </c>
      <c r="T516" s="152">
        <f>S516+4</f>
        <v>46238</v>
      </c>
      <c r="U516" s="152">
        <f>T516+3</f>
        <v>46241</v>
      </c>
      <c r="V516" s="129">
        <v>46246</v>
      </c>
      <c r="W516" s="129">
        <v>46251</v>
      </c>
      <c r="X516" s="62"/>
      <c r="Y516" s="62"/>
      <c r="Z516" s="62"/>
    </row>
    <row r="517" spans="1:26" s="10" customFormat="1" ht="24">
      <c r="A517" s="156"/>
      <c r="B517" s="172"/>
      <c r="C517" s="174"/>
      <c r="D517" s="157"/>
      <c r="E517" s="156"/>
      <c r="F517" s="156"/>
      <c r="G517" s="54" t="s">
        <v>19</v>
      </c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62"/>
      <c r="Y517" s="62"/>
      <c r="Z517" s="62"/>
    </row>
    <row r="518" spans="1:26" s="10" customFormat="1" ht="24">
      <c r="A518" s="156">
        <v>252</v>
      </c>
      <c r="B518" s="172" t="s">
        <v>254</v>
      </c>
      <c r="C518" s="174" t="s">
        <v>256</v>
      </c>
      <c r="D518" s="157"/>
      <c r="E518" s="156">
        <v>252</v>
      </c>
      <c r="F518" s="156" t="s">
        <v>40</v>
      </c>
      <c r="G518" s="55" t="s">
        <v>18</v>
      </c>
      <c r="H518" s="143">
        <v>46092</v>
      </c>
      <c r="I518" s="143">
        <f>30+H518</f>
        <v>46122</v>
      </c>
      <c r="J518" s="143">
        <f>3+I518</f>
        <v>46125</v>
      </c>
      <c r="K518" s="143">
        <f>30+J518</f>
        <v>46155</v>
      </c>
      <c r="L518" s="143">
        <f>15+K518</f>
        <v>46170</v>
      </c>
      <c r="M518" s="152">
        <f>L518+12</f>
        <v>46182</v>
      </c>
      <c r="N518" s="152">
        <f>M518+15</f>
        <v>46197</v>
      </c>
      <c r="O518" s="152">
        <f>N518+7</f>
        <v>46204</v>
      </c>
      <c r="P518" s="152">
        <f>O518+13</f>
        <v>46217</v>
      </c>
      <c r="Q518" s="153"/>
      <c r="R518" s="152">
        <f>P518+7</f>
        <v>46224</v>
      </c>
      <c r="S518" s="152">
        <f>R518+10</f>
        <v>46234</v>
      </c>
      <c r="T518" s="152">
        <f>S518+4</f>
        <v>46238</v>
      </c>
      <c r="U518" s="152">
        <f>T518+3</f>
        <v>46241</v>
      </c>
      <c r="V518" s="129">
        <v>46246</v>
      </c>
      <c r="W518" s="129">
        <v>46251</v>
      </c>
      <c r="X518" s="62"/>
      <c r="Y518" s="62"/>
      <c r="Z518" s="62"/>
    </row>
    <row r="519" spans="1:26" s="10" customFormat="1" ht="24">
      <c r="A519" s="156"/>
      <c r="B519" s="172"/>
      <c r="C519" s="174"/>
      <c r="D519" s="157"/>
      <c r="E519" s="156"/>
      <c r="F519" s="156"/>
      <c r="G519" s="54" t="s">
        <v>19</v>
      </c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62"/>
      <c r="Y519" s="62"/>
      <c r="Z519" s="62"/>
    </row>
    <row r="520" spans="1:26" s="10" customFormat="1" ht="24">
      <c r="A520" s="156">
        <v>253</v>
      </c>
      <c r="B520" s="175" t="s">
        <v>428</v>
      </c>
      <c r="C520" s="174"/>
      <c r="D520" s="157" t="s">
        <v>59</v>
      </c>
      <c r="E520" s="156">
        <v>253</v>
      </c>
      <c r="F520" s="156" t="s">
        <v>40</v>
      </c>
      <c r="G520" s="55" t="s">
        <v>18</v>
      </c>
      <c r="H520" s="143">
        <v>46092</v>
      </c>
      <c r="I520" s="143">
        <f>30+H520</f>
        <v>46122</v>
      </c>
      <c r="J520" s="143">
        <f>3+I520</f>
        <v>46125</v>
      </c>
      <c r="K520" s="143">
        <f>30+J520</f>
        <v>46155</v>
      </c>
      <c r="L520" s="143">
        <f>15+K520</f>
        <v>46170</v>
      </c>
      <c r="M520" s="152">
        <f>L520+12</f>
        <v>46182</v>
      </c>
      <c r="N520" s="152">
        <f>M520+15</f>
        <v>46197</v>
      </c>
      <c r="O520" s="152">
        <f>N520+7</f>
        <v>46204</v>
      </c>
      <c r="P520" s="152">
        <f>O520+13</f>
        <v>46217</v>
      </c>
      <c r="Q520" s="153"/>
      <c r="R520" s="152">
        <f>P520+7</f>
        <v>46224</v>
      </c>
      <c r="S520" s="152">
        <f>R520+10</f>
        <v>46234</v>
      </c>
      <c r="T520" s="152">
        <f>S520+4</f>
        <v>46238</v>
      </c>
      <c r="U520" s="152">
        <f>T520+3</f>
        <v>46241</v>
      </c>
      <c r="V520" s="129">
        <v>46246</v>
      </c>
      <c r="W520" s="129">
        <v>46251</v>
      </c>
      <c r="X520" s="62"/>
      <c r="Y520" s="62"/>
      <c r="Z520" s="62"/>
    </row>
    <row r="521" spans="1:26" s="10" customFormat="1" ht="24">
      <c r="A521" s="156"/>
      <c r="B521" s="175"/>
      <c r="C521" s="174"/>
      <c r="D521" s="157"/>
      <c r="E521" s="156"/>
      <c r="F521" s="156"/>
      <c r="G521" s="54" t="s">
        <v>19</v>
      </c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62"/>
      <c r="Y521" s="62"/>
      <c r="Z521" s="62"/>
    </row>
    <row r="522" spans="1:26" s="10" customFormat="1" ht="24">
      <c r="A522" s="156">
        <v>254</v>
      </c>
      <c r="B522" s="175" t="s">
        <v>429</v>
      </c>
      <c r="C522" s="174" t="s">
        <v>258</v>
      </c>
      <c r="D522" s="157"/>
      <c r="E522" s="156">
        <v>254</v>
      </c>
      <c r="F522" s="156" t="s">
        <v>40</v>
      </c>
      <c r="G522" s="55" t="s">
        <v>18</v>
      </c>
      <c r="H522" s="143">
        <v>46092</v>
      </c>
      <c r="I522" s="143">
        <f>30+H522</f>
        <v>46122</v>
      </c>
      <c r="J522" s="143">
        <f>3+I522</f>
        <v>46125</v>
      </c>
      <c r="K522" s="143">
        <f>30+J522</f>
        <v>46155</v>
      </c>
      <c r="L522" s="143">
        <f>15+K522</f>
        <v>46170</v>
      </c>
      <c r="M522" s="152">
        <f>L522+12</f>
        <v>46182</v>
      </c>
      <c r="N522" s="152">
        <f>M522+15</f>
        <v>46197</v>
      </c>
      <c r="O522" s="152">
        <f>N522+7</f>
        <v>46204</v>
      </c>
      <c r="P522" s="152">
        <f>O522+13</f>
        <v>46217</v>
      </c>
      <c r="Q522" s="153"/>
      <c r="R522" s="152">
        <f>P522+7</f>
        <v>46224</v>
      </c>
      <c r="S522" s="152">
        <f>R522+10</f>
        <v>46234</v>
      </c>
      <c r="T522" s="152">
        <f>S522+4</f>
        <v>46238</v>
      </c>
      <c r="U522" s="152">
        <f>T522+3</f>
        <v>46241</v>
      </c>
      <c r="V522" s="129">
        <v>46246</v>
      </c>
      <c r="W522" s="129">
        <v>46251</v>
      </c>
      <c r="X522" s="62"/>
      <c r="Y522" s="62"/>
      <c r="Z522" s="62"/>
    </row>
    <row r="523" spans="1:26" s="10" customFormat="1" ht="24">
      <c r="A523" s="156"/>
      <c r="B523" s="175"/>
      <c r="C523" s="174"/>
      <c r="D523" s="157"/>
      <c r="E523" s="156"/>
      <c r="F523" s="156"/>
      <c r="G523" s="54" t="s">
        <v>19</v>
      </c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62"/>
      <c r="Y523" s="62"/>
      <c r="Z523" s="62"/>
    </row>
    <row r="524" spans="1:26" s="10" customFormat="1" ht="24">
      <c r="A524" s="156">
        <v>255</v>
      </c>
      <c r="B524" s="175" t="s">
        <v>430</v>
      </c>
      <c r="C524" s="174" t="s">
        <v>256</v>
      </c>
      <c r="D524" s="157" t="s">
        <v>57</v>
      </c>
      <c r="E524" s="156">
        <v>255</v>
      </c>
      <c r="F524" s="156" t="s">
        <v>40</v>
      </c>
      <c r="G524" s="55" t="s">
        <v>18</v>
      </c>
      <c r="H524" s="143">
        <v>46092</v>
      </c>
      <c r="I524" s="143">
        <f>30+H524</f>
        <v>46122</v>
      </c>
      <c r="J524" s="143">
        <f>3+I524</f>
        <v>46125</v>
      </c>
      <c r="K524" s="143">
        <f>30+J524</f>
        <v>46155</v>
      </c>
      <c r="L524" s="143">
        <f>15+K524</f>
        <v>46170</v>
      </c>
      <c r="M524" s="152">
        <f>L524+12</f>
        <v>46182</v>
      </c>
      <c r="N524" s="152">
        <f>M524+15</f>
        <v>46197</v>
      </c>
      <c r="O524" s="152">
        <f>N524+7</f>
        <v>46204</v>
      </c>
      <c r="P524" s="152">
        <f>O524+13</f>
        <v>46217</v>
      </c>
      <c r="Q524" s="153"/>
      <c r="R524" s="152">
        <f>P524+7</f>
        <v>46224</v>
      </c>
      <c r="S524" s="152">
        <f>R524+10</f>
        <v>46234</v>
      </c>
      <c r="T524" s="152">
        <f>S524+4</f>
        <v>46238</v>
      </c>
      <c r="U524" s="152">
        <f>T524+3</f>
        <v>46241</v>
      </c>
      <c r="V524" s="129">
        <v>46246</v>
      </c>
      <c r="W524" s="129">
        <v>46251</v>
      </c>
      <c r="X524" s="62"/>
      <c r="Y524" s="62"/>
      <c r="Z524" s="62"/>
    </row>
    <row r="525" spans="1:26" s="10" customFormat="1" ht="24">
      <c r="A525" s="156"/>
      <c r="B525" s="175"/>
      <c r="C525" s="174"/>
      <c r="D525" s="157"/>
      <c r="E525" s="156"/>
      <c r="F525" s="156"/>
      <c r="G525" s="54" t="s">
        <v>19</v>
      </c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62"/>
      <c r="Y525" s="62"/>
      <c r="Z525" s="62"/>
    </row>
    <row r="526" spans="1:26" s="10" customFormat="1" ht="24">
      <c r="A526" s="156">
        <v>256</v>
      </c>
      <c r="B526" s="175" t="s">
        <v>431</v>
      </c>
      <c r="C526" s="174"/>
      <c r="D526" s="157" t="s">
        <v>59</v>
      </c>
      <c r="E526" s="156">
        <v>256</v>
      </c>
      <c r="F526" s="156" t="s">
        <v>40</v>
      </c>
      <c r="G526" s="55" t="s">
        <v>18</v>
      </c>
      <c r="H526" s="143">
        <v>46092</v>
      </c>
      <c r="I526" s="143">
        <f>30+H526</f>
        <v>46122</v>
      </c>
      <c r="J526" s="143">
        <f>3+I526</f>
        <v>46125</v>
      </c>
      <c r="K526" s="143">
        <f>30+J526</f>
        <v>46155</v>
      </c>
      <c r="L526" s="143">
        <f>15+K526</f>
        <v>46170</v>
      </c>
      <c r="M526" s="152">
        <f>L526+12</f>
        <v>46182</v>
      </c>
      <c r="N526" s="152">
        <f>M526+15</f>
        <v>46197</v>
      </c>
      <c r="O526" s="152">
        <f>N526+7</f>
        <v>46204</v>
      </c>
      <c r="P526" s="152">
        <f>O526+13</f>
        <v>46217</v>
      </c>
      <c r="Q526" s="153"/>
      <c r="R526" s="152">
        <f>P526+7</f>
        <v>46224</v>
      </c>
      <c r="S526" s="152">
        <f>R526+10</f>
        <v>46234</v>
      </c>
      <c r="T526" s="152">
        <f>S526+4</f>
        <v>46238</v>
      </c>
      <c r="U526" s="152">
        <f>T526+3</f>
        <v>46241</v>
      </c>
      <c r="V526" s="129">
        <v>46246</v>
      </c>
      <c r="W526" s="129">
        <v>46251</v>
      </c>
      <c r="X526" s="62"/>
      <c r="Y526" s="62"/>
      <c r="Z526" s="62"/>
    </row>
    <row r="527" spans="1:26" s="10" customFormat="1" ht="24">
      <c r="A527" s="156"/>
      <c r="B527" s="175"/>
      <c r="C527" s="174"/>
      <c r="D527" s="157"/>
      <c r="E527" s="156"/>
      <c r="F527" s="156"/>
      <c r="G527" s="54" t="s">
        <v>19</v>
      </c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62"/>
      <c r="Y527" s="62"/>
      <c r="Z527" s="62"/>
    </row>
    <row r="528" spans="1:26" s="10" customFormat="1" ht="24">
      <c r="A528" s="156">
        <v>257</v>
      </c>
      <c r="B528" s="175" t="s">
        <v>432</v>
      </c>
      <c r="C528" s="174" t="s">
        <v>258</v>
      </c>
      <c r="D528" s="157" t="s">
        <v>57</v>
      </c>
      <c r="E528" s="156">
        <v>257</v>
      </c>
      <c r="F528" s="156" t="s">
        <v>40</v>
      </c>
      <c r="G528" s="55" t="s">
        <v>18</v>
      </c>
      <c r="H528" s="143">
        <v>46092</v>
      </c>
      <c r="I528" s="143">
        <f>30+H528</f>
        <v>46122</v>
      </c>
      <c r="J528" s="143">
        <f>3+I528</f>
        <v>46125</v>
      </c>
      <c r="K528" s="143">
        <f>30+J528</f>
        <v>46155</v>
      </c>
      <c r="L528" s="143">
        <f>15+K528</f>
        <v>46170</v>
      </c>
      <c r="M528" s="152">
        <f>L528+12</f>
        <v>46182</v>
      </c>
      <c r="N528" s="152">
        <f>M528+15</f>
        <v>46197</v>
      </c>
      <c r="O528" s="152">
        <f>N528+7</f>
        <v>46204</v>
      </c>
      <c r="P528" s="152">
        <f>O528+13</f>
        <v>46217</v>
      </c>
      <c r="Q528" s="153"/>
      <c r="R528" s="152">
        <f>P528+7</f>
        <v>46224</v>
      </c>
      <c r="S528" s="152">
        <f>R528+10</f>
        <v>46234</v>
      </c>
      <c r="T528" s="152">
        <f>S528+4</f>
        <v>46238</v>
      </c>
      <c r="U528" s="152">
        <f>T528+3</f>
        <v>46241</v>
      </c>
      <c r="V528" s="129">
        <v>46246</v>
      </c>
      <c r="W528" s="129">
        <v>46251</v>
      </c>
      <c r="X528" s="62"/>
      <c r="Y528" s="62"/>
      <c r="Z528" s="62"/>
    </row>
    <row r="529" spans="1:26" s="10" customFormat="1" ht="24">
      <c r="A529" s="156"/>
      <c r="B529" s="175"/>
      <c r="C529" s="174"/>
      <c r="D529" s="157"/>
      <c r="E529" s="156"/>
      <c r="F529" s="156"/>
      <c r="G529" s="54" t="s">
        <v>19</v>
      </c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62"/>
      <c r="Y529" s="62"/>
      <c r="Z529" s="62"/>
    </row>
    <row r="530" spans="1:26" s="10" customFormat="1" ht="24">
      <c r="A530" s="141"/>
      <c r="B530" s="177" t="s">
        <v>433</v>
      </c>
      <c r="C530" s="177"/>
      <c r="D530" s="177"/>
      <c r="E530" s="177"/>
      <c r="F530" s="177"/>
      <c r="G530" s="177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62"/>
      <c r="Y530" s="62"/>
      <c r="Z530" s="62"/>
    </row>
    <row r="531" spans="1:26" s="10" customFormat="1" ht="24">
      <c r="A531" s="156">
        <v>258</v>
      </c>
      <c r="B531" s="175" t="s">
        <v>435</v>
      </c>
      <c r="C531" s="173" t="s">
        <v>122</v>
      </c>
      <c r="D531" s="173" t="s">
        <v>57</v>
      </c>
      <c r="E531" s="178">
        <v>258</v>
      </c>
      <c r="F531" s="173" t="s">
        <v>40</v>
      </c>
      <c r="G531" s="55" t="s">
        <v>18</v>
      </c>
      <c r="H531" s="143">
        <v>46092</v>
      </c>
      <c r="I531" s="143">
        <f>30+H531</f>
        <v>46122</v>
      </c>
      <c r="J531" s="143">
        <f>3+I531</f>
        <v>46125</v>
      </c>
      <c r="K531" s="143">
        <f>30+J531</f>
        <v>46155</v>
      </c>
      <c r="L531" s="143">
        <f>15+K531</f>
        <v>46170</v>
      </c>
      <c r="M531" s="152">
        <f>L531+12</f>
        <v>46182</v>
      </c>
      <c r="N531" s="152">
        <f>M531+15</f>
        <v>46197</v>
      </c>
      <c r="O531" s="152">
        <f>N531+7</f>
        <v>46204</v>
      </c>
      <c r="P531" s="152">
        <f>O531+13</f>
        <v>46217</v>
      </c>
      <c r="Q531" s="153"/>
      <c r="R531" s="152">
        <f>P531+7</f>
        <v>46224</v>
      </c>
      <c r="S531" s="152">
        <f>R531+10</f>
        <v>46234</v>
      </c>
      <c r="T531" s="152">
        <f>S531+4</f>
        <v>46238</v>
      </c>
      <c r="U531" s="152">
        <f>T531+3</f>
        <v>46241</v>
      </c>
      <c r="V531" s="129">
        <v>46246</v>
      </c>
      <c r="W531" s="129">
        <v>46251</v>
      </c>
      <c r="X531" s="62"/>
      <c r="Y531" s="62"/>
      <c r="Z531" s="62"/>
    </row>
    <row r="532" spans="1:26" s="10" customFormat="1" ht="24">
      <c r="A532" s="156"/>
      <c r="B532" s="175"/>
      <c r="C532" s="173"/>
      <c r="D532" s="173"/>
      <c r="E532" s="178"/>
      <c r="F532" s="173"/>
      <c r="G532" s="54" t="s">
        <v>19</v>
      </c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62"/>
      <c r="Y532" s="62"/>
      <c r="Z532" s="62"/>
    </row>
    <row r="533" spans="1:26" s="10" customFormat="1" ht="24">
      <c r="A533" s="156">
        <v>259</v>
      </c>
      <c r="B533" s="175" t="s">
        <v>436</v>
      </c>
      <c r="C533" s="173"/>
      <c r="D533" s="173"/>
      <c r="E533" s="178">
        <v>259</v>
      </c>
      <c r="F533" s="173" t="s">
        <v>40</v>
      </c>
      <c r="G533" s="55" t="s">
        <v>18</v>
      </c>
      <c r="H533" s="143">
        <v>46092</v>
      </c>
      <c r="I533" s="143">
        <f>30+H533</f>
        <v>46122</v>
      </c>
      <c r="J533" s="143">
        <f>3+I533</f>
        <v>46125</v>
      </c>
      <c r="K533" s="143">
        <f>30+J533</f>
        <v>46155</v>
      </c>
      <c r="L533" s="143">
        <f>15+K533</f>
        <v>46170</v>
      </c>
      <c r="M533" s="152">
        <f>L533+12</f>
        <v>46182</v>
      </c>
      <c r="N533" s="152">
        <f>M533+15</f>
        <v>46197</v>
      </c>
      <c r="O533" s="152">
        <f>N533+7</f>
        <v>46204</v>
      </c>
      <c r="P533" s="152">
        <f>O533+13</f>
        <v>46217</v>
      </c>
      <c r="Q533" s="153"/>
      <c r="R533" s="152">
        <f>P533+7</f>
        <v>46224</v>
      </c>
      <c r="S533" s="152">
        <f>R533+10</f>
        <v>46234</v>
      </c>
      <c r="T533" s="152">
        <f>S533+4</f>
        <v>46238</v>
      </c>
      <c r="U533" s="152">
        <f>T533+3</f>
        <v>46241</v>
      </c>
      <c r="V533" s="129">
        <v>46246</v>
      </c>
      <c r="W533" s="129">
        <v>46251</v>
      </c>
      <c r="X533" s="62"/>
      <c r="Y533" s="62"/>
      <c r="Z533" s="62"/>
    </row>
    <row r="534" spans="1:26" s="10" customFormat="1" ht="24">
      <c r="A534" s="156"/>
      <c r="B534" s="175"/>
      <c r="C534" s="173"/>
      <c r="D534" s="173"/>
      <c r="E534" s="178"/>
      <c r="F534" s="173"/>
      <c r="G534" s="54" t="s">
        <v>19</v>
      </c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62"/>
      <c r="Y534" s="62"/>
      <c r="Z534" s="62"/>
    </row>
    <row r="535" spans="1:26" s="10" customFormat="1" ht="24">
      <c r="A535" s="156">
        <v>260</v>
      </c>
      <c r="B535" s="175" t="s">
        <v>437</v>
      </c>
      <c r="C535" s="173"/>
      <c r="D535" s="173"/>
      <c r="E535" s="178">
        <v>260</v>
      </c>
      <c r="F535" s="173" t="s">
        <v>40</v>
      </c>
      <c r="G535" s="55" t="s">
        <v>18</v>
      </c>
      <c r="H535" s="143">
        <v>46092</v>
      </c>
      <c r="I535" s="143">
        <f>30+H535</f>
        <v>46122</v>
      </c>
      <c r="J535" s="143">
        <f>3+I535</f>
        <v>46125</v>
      </c>
      <c r="K535" s="143">
        <f>30+J535</f>
        <v>46155</v>
      </c>
      <c r="L535" s="143">
        <f>15+K535</f>
        <v>46170</v>
      </c>
      <c r="M535" s="152">
        <f>L535+12</f>
        <v>46182</v>
      </c>
      <c r="N535" s="152">
        <f>M535+15</f>
        <v>46197</v>
      </c>
      <c r="O535" s="152">
        <f>N535+7</f>
        <v>46204</v>
      </c>
      <c r="P535" s="152">
        <f>O535+13</f>
        <v>46217</v>
      </c>
      <c r="Q535" s="153"/>
      <c r="R535" s="152">
        <f>P535+7</f>
        <v>46224</v>
      </c>
      <c r="S535" s="152">
        <f>R535+10</f>
        <v>46234</v>
      </c>
      <c r="T535" s="152">
        <f>S535+4</f>
        <v>46238</v>
      </c>
      <c r="U535" s="152">
        <f>T535+3</f>
        <v>46241</v>
      </c>
      <c r="V535" s="129">
        <v>46246</v>
      </c>
      <c r="W535" s="129">
        <v>46251</v>
      </c>
      <c r="X535" s="62"/>
      <c r="Y535" s="62"/>
      <c r="Z535" s="62"/>
    </row>
    <row r="536" spans="1:26" s="10" customFormat="1" ht="24">
      <c r="A536" s="156"/>
      <c r="B536" s="175"/>
      <c r="C536" s="173"/>
      <c r="D536" s="173"/>
      <c r="E536" s="178"/>
      <c r="F536" s="173"/>
      <c r="G536" s="54" t="s">
        <v>19</v>
      </c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62"/>
      <c r="Y536" s="62"/>
      <c r="Z536" s="62"/>
    </row>
    <row r="537" spans="1:26" s="10" customFormat="1" ht="31.5" customHeight="1">
      <c r="A537" s="156">
        <v>261</v>
      </c>
      <c r="B537" s="175" t="s">
        <v>438</v>
      </c>
      <c r="C537" s="173"/>
      <c r="D537" s="173"/>
      <c r="E537" s="178">
        <v>261</v>
      </c>
      <c r="F537" s="173" t="s">
        <v>40</v>
      </c>
      <c r="G537" s="55" t="s">
        <v>18</v>
      </c>
      <c r="H537" s="143">
        <v>46092</v>
      </c>
      <c r="I537" s="143">
        <f>30+H537</f>
        <v>46122</v>
      </c>
      <c r="J537" s="143">
        <f>3+I537</f>
        <v>46125</v>
      </c>
      <c r="K537" s="143">
        <f>30+J537</f>
        <v>46155</v>
      </c>
      <c r="L537" s="143">
        <f>15+K537</f>
        <v>46170</v>
      </c>
      <c r="M537" s="152">
        <f>L537+12</f>
        <v>46182</v>
      </c>
      <c r="N537" s="152">
        <f>M537+15</f>
        <v>46197</v>
      </c>
      <c r="O537" s="152">
        <f>N537+7</f>
        <v>46204</v>
      </c>
      <c r="P537" s="152">
        <f>O537+13</f>
        <v>46217</v>
      </c>
      <c r="Q537" s="153"/>
      <c r="R537" s="152">
        <f>P537+7</f>
        <v>46224</v>
      </c>
      <c r="S537" s="152">
        <f>R537+10</f>
        <v>46234</v>
      </c>
      <c r="T537" s="152">
        <f>S537+4</f>
        <v>46238</v>
      </c>
      <c r="U537" s="152">
        <f>T537+3</f>
        <v>46241</v>
      </c>
      <c r="V537" s="129">
        <v>46246</v>
      </c>
      <c r="W537" s="129">
        <v>46251</v>
      </c>
      <c r="X537" s="62"/>
      <c r="Y537" s="62"/>
      <c r="Z537" s="62"/>
    </row>
    <row r="538" spans="1:26" s="10" customFormat="1" ht="24">
      <c r="A538" s="156"/>
      <c r="B538" s="175"/>
      <c r="C538" s="173"/>
      <c r="D538" s="173"/>
      <c r="E538" s="178"/>
      <c r="F538" s="173"/>
      <c r="G538" s="54" t="s">
        <v>19</v>
      </c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62"/>
      <c r="Y538" s="62"/>
      <c r="Z538" s="62"/>
    </row>
    <row r="539" spans="1:26" s="10" customFormat="1" ht="24">
      <c r="A539" s="156">
        <v>262</v>
      </c>
      <c r="B539" s="175" t="s">
        <v>439</v>
      </c>
      <c r="C539" s="173"/>
      <c r="D539" s="173"/>
      <c r="E539" s="178">
        <v>262</v>
      </c>
      <c r="F539" s="173" t="s">
        <v>40</v>
      </c>
      <c r="G539" s="55" t="s">
        <v>18</v>
      </c>
      <c r="H539" s="143">
        <v>46092</v>
      </c>
      <c r="I539" s="143">
        <f>30+H539</f>
        <v>46122</v>
      </c>
      <c r="J539" s="143">
        <f>3+I539</f>
        <v>46125</v>
      </c>
      <c r="K539" s="143">
        <f>30+J539</f>
        <v>46155</v>
      </c>
      <c r="L539" s="143">
        <f>15+K539</f>
        <v>46170</v>
      </c>
      <c r="M539" s="152">
        <f>L539+12</f>
        <v>46182</v>
      </c>
      <c r="N539" s="152">
        <f>M539+15</f>
        <v>46197</v>
      </c>
      <c r="O539" s="152">
        <f>N539+7</f>
        <v>46204</v>
      </c>
      <c r="P539" s="152">
        <f>O539+13</f>
        <v>46217</v>
      </c>
      <c r="Q539" s="153"/>
      <c r="R539" s="152">
        <f>P539+7</f>
        <v>46224</v>
      </c>
      <c r="S539" s="152">
        <f>R539+10</f>
        <v>46234</v>
      </c>
      <c r="T539" s="152">
        <f>S539+4</f>
        <v>46238</v>
      </c>
      <c r="U539" s="152">
        <f>T539+3</f>
        <v>46241</v>
      </c>
      <c r="V539" s="129">
        <v>46246</v>
      </c>
      <c r="W539" s="129">
        <v>46251</v>
      </c>
      <c r="X539" s="62"/>
      <c r="Y539" s="62"/>
      <c r="Z539" s="62"/>
    </row>
    <row r="540" spans="1:26" s="10" customFormat="1" ht="24">
      <c r="A540" s="156"/>
      <c r="B540" s="175"/>
      <c r="C540" s="173"/>
      <c r="D540" s="173"/>
      <c r="E540" s="178"/>
      <c r="F540" s="173"/>
      <c r="G540" s="54" t="s">
        <v>19</v>
      </c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62"/>
      <c r="Y540" s="62"/>
      <c r="Z540" s="62"/>
    </row>
    <row r="541" spans="1:26" s="10" customFormat="1" ht="24">
      <c r="A541" s="156">
        <v>263</v>
      </c>
      <c r="B541" s="175" t="s">
        <v>440</v>
      </c>
      <c r="C541" s="173"/>
      <c r="D541" s="173"/>
      <c r="E541" s="178">
        <v>263</v>
      </c>
      <c r="F541" s="173" t="s">
        <v>40</v>
      </c>
      <c r="G541" s="55" t="s">
        <v>18</v>
      </c>
      <c r="H541" s="143">
        <v>46092</v>
      </c>
      <c r="I541" s="143">
        <f>30+H541</f>
        <v>46122</v>
      </c>
      <c r="J541" s="143">
        <f>3+I541</f>
        <v>46125</v>
      </c>
      <c r="K541" s="143">
        <f>30+J541</f>
        <v>46155</v>
      </c>
      <c r="L541" s="143">
        <f>15+K541</f>
        <v>46170</v>
      </c>
      <c r="M541" s="152">
        <f>L541+12</f>
        <v>46182</v>
      </c>
      <c r="N541" s="152">
        <f>M541+15</f>
        <v>46197</v>
      </c>
      <c r="O541" s="152">
        <f>N541+7</f>
        <v>46204</v>
      </c>
      <c r="P541" s="152">
        <f>O541+13</f>
        <v>46217</v>
      </c>
      <c r="Q541" s="153"/>
      <c r="R541" s="152">
        <f>P541+7</f>
        <v>46224</v>
      </c>
      <c r="S541" s="152">
        <f>R541+10</f>
        <v>46234</v>
      </c>
      <c r="T541" s="152">
        <f>S541+4</f>
        <v>46238</v>
      </c>
      <c r="U541" s="152">
        <f>T541+3</f>
        <v>46241</v>
      </c>
      <c r="V541" s="129">
        <v>46246</v>
      </c>
      <c r="W541" s="129">
        <v>46251</v>
      </c>
      <c r="X541" s="62"/>
      <c r="Y541" s="62"/>
      <c r="Z541" s="62"/>
    </row>
    <row r="542" spans="1:26" s="10" customFormat="1" ht="24">
      <c r="A542" s="156"/>
      <c r="B542" s="175"/>
      <c r="C542" s="173"/>
      <c r="D542" s="173"/>
      <c r="E542" s="178"/>
      <c r="F542" s="173"/>
      <c r="G542" s="54" t="s">
        <v>19</v>
      </c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62"/>
      <c r="Y542" s="62"/>
      <c r="Z542" s="62"/>
    </row>
    <row r="543" spans="1:26" s="10" customFormat="1" ht="24">
      <c r="A543" s="156">
        <v>264</v>
      </c>
      <c r="B543" s="175" t="s">
        <v>441</v>
      </c>
      <c r="C543" s="173"/>
      <c r="D543" s="173"/>
      <c r="E543" s="178">
        <v>264</v>
      </c>
      <c r="F543" s="173" t="s">
        <v>40</v>
      </c>
      <c r="G543" s="55" t="s">
        <v>18</v>
      </c>
      <c r="H543" s="143">
        <v>46092</v>
      </c>
      <c r="I543" s="143">
        <f>30+H543</f>
        <v>46122</v>
      </c>
      <c r="J543" s="143">
        <f>3+I543</f>
        <v>46125</v>
      </c>
      <c r="K543" s="143">
        <f>30+J543</f>
        <v>46155</v>
      </c>
      <c r="L543" s="143">
        <f>15+K543</f>
        <v>46170</v>
      </c>
      <c r="M543" s="152">
        <f>L543+12</f>
        <v>46182</v>
      </c>
      <c r="N543" s="152">
        <f>M543+15</f>
        <v>46197</v>
      </c>
      <c r="O543" s="152">
        <f>N543+7</f>
        <v>46204</v>
      </c>
      <c r="P543" s="152">
        <f>O543+13</f>
        <v>46217</v>
      </c>
      <c r="Q543" s="153"/>
      <c r="R543" s="152">
        <f>P543+7</f>
        <v>46224</v>
      </c>
      <c r="S543" s="152">
        <f>R543+10</f>
        <v>46234</v>
      </c>
      <c r="T543" s="152">
        <f>S543+4</f>
        <v>46238</v>
      </c>
      <c r="U543" s="152">
        <f>T543+3</f>
        <v>46241</v>
      </c>
      <c r="V543" s="129">
        <v>46246</v>
      </c>
      <c r="W543" s="129">
        <v>46251</v>
      </c>
      <c r="X543" s="62"/>
      <c r="Y543" s="62"/>
      <c r="Z543" s="62"/>
    </row>
    <row r="544" spans="1:26" s="10" customFormat="1" ht="24">
      <c r="A544" s="156"/>
      <c r="B544" s="175"/>
      <c r="C544" s="173"/>
      <c r="D544" s="173"/>
      <c r="E544" s="178"/>
      <c r="F544" s="173"/>
      <c r="G544" s="54" t="s">
        <v>19</v>
      </c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62"/>
      <c r="Y544" s="62"/>
      <c r="Z544" s="62"/>
    </row>
    <row r="545" spans="1:26" s="10" customFormat="1" ht="24">
      <c r="A545" s="156">
        <v>265</v>
      </c>
      <c r="B545" s="175" t="s">
        <v>259</v>
      </c>
      <c r="C545" s="173"/>
      <c r="D545" s="173"/>
      <c r="E545" s="178">
        <v>265</v>
      </c>
      <c r="F545" s="173" t="s">
        <v>40</v>
      </c>
      <c r="G545" s="55" t="s">
        <v>18</v>
      </c>
      <c r="H545" s="143">
        <v>46092</v>
      </c>
      <c r="I545" s="143">
        <f>30+H545</f>
        <v>46122</v>
      </c>
      <c r="J545" s="143">
        <f>3+I545</f>
        <v>46125</v>
      </c>
      <c r="K545" s="143">
        <f>30+J545</f>
        <v>46155</v>
      </c>
      <c r="L545" s="143">
        <f>15+K545</f>
        <v>46170</v>
      </c>
      <c r="M545" s="152">
        <f>L545+12</f>
        <v>46182</v>
      </c>
      <c r="N545" s="152">
        <f>M545+15</f>
        <v>46197</v>
      </c>
      <c r="O545" s="152">
        <f>N545+7</f>
        <v>46204</v>
      </c>
      <c r="P545" s="152">
        <f>O545+13</f>
        <v>46217</v>
      </c>
      <c r="Q545" s="153"/>
      <c r="R545" s="152">
        <f>P545+7</f>
        <v>46224</v>
      </c>
      <c r="S545" s="152">
        <f>R545+10</f>
        <v>46234</v>
      </c>
      <c r="T545" s="152">
        <f>S545+4</f>
        <v>46238</v>
      </c>
      <c r="U545" s="152">
        <f>T545+3</f>
        <v>46241</v>
      </c>
      <c r="V545" s="129">
        <v>46246</v>
      </c>
      <c r="W545" s="129">
        <v>46251</v>
      </c>
      <c r="X545" s="62"/>
      <c r="Y545" s="62"/>
      <c r="Z545" s="62"/>
    </row>
    <row r="546" spans="1:26" s="10" customFormat="1" ht="24">
      <c r="A546" s="156"/>
      <c r="B546" s="175"/>
      <c r="C546" s="173"/>
      <c r="D546" s="173"/>
      <c r="E546" s="178"/>
      <c r="F546" s="173"/>
      <c r="G546" s="54" t="s">
        <v>19</v>
      </c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62"/>
      <c r="Y546" s="62"/>
      <c r="Z546" s="62"/>
    </row>
    <row r="547" spans="1:26" s="10" customFormat="1" ht="24">
      <c r="A547" s="156">
        <v>266</v>
      </c>
      <c r="B547" s="175" t="s">
        <v>260</v>
      </c>
      <c r="C547" s="173"/>
      <c r="D547" s="173"/>
      <c r="E547" s="178">
        <v>266</v>
      </c>
      <c r="F547" s="173" t="s">
        <v>40</v>
      </c>
      <c r="G547" s="55" t="s">
        <v>18</v>
      </c>
      <c r="H547" s="143">
        <v>46092</v>
      </c>
      <c r="I547" s="143">
        <f>30+H547</f>
        <v>46122</v>
      </c>
      <c r="J547" s="143">
        <f>3+I547</f>
        <v>46125</v>
      </c>
      <c r="K547" s="143">
        <f>30+J547</f>
        <v>46155</v>
      </c>
      <c r="L547" s="143">
        <f>15+K547</f>
        <v>46170</v>
      </c>
      <c r="M547" s="152">
        <f>L547+12</f>
        <v>46182</v>
      </c>
      <c r="N547" s="152">
        <f>M547+15</f>
        <v>46197</v>
      </c>
      <c r="O547" s="152">
        <f>N547+7</f>
        <v>46204</v>
      </c>
      <c r="P547" s="152">
        <f>O547+13</f>
        <v>46217</v>
      </c>
      <c r="Q547" s="153"/>
      <c r="R547" s="152">
        <f>P547+7</f>
        <v>46224</v>
      </c>
      <c r="S547" s="152">
        <f>R547+10</f>
        <v>46234</v>
      </c>
      <c r="T547" s="152">
        <f>S547+4</f>
        <v>46238</v>
      </c>
      <c r="U547" s="152">
        <f>T547+3</f>
        <v>46241</v>
      </c>
      <c r="V547" s="129">
        <v>46246</v>
      </c>
      <c r="W547" s="129">
        <v>46251</v>
      </c>
      <c r="X547" s="62"/>
      <c r="Y547" s="62"/>
      <c r="Z547" s="62"/>
    </row>
    <row r="548" spans="1:26" s="10" customFormat="1" ht="24">
      <c r="A548" s="156"/>
      <c r="B548" s="175"/>
      <c r="C548" s="173"/>
      <c r="D548" s="173"/>
      <c r="E548" s="178"/>
      <c r="F548" s="173"/>
      <c r="G548" s="54" t="s">
        <v>19</v>
      </c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62"/>
      <c r="Y548" s="62"/>
      <c r="Z548" s="62"/>
    </row>
    <row r="549" spans="1:26" s="10" customFormat="1" ht="24">
      <c r="A549" s="156">
        <v>267</v>
      </c>
      <c r="B549" s="175" t="s">
        <v>442</v>
      </c>
      <c r="C549" s="173"/>
      <c r="D549" s="173"/>
      <c r="E549" s="178">
        <v>267</v>
      </c>
      <c r="F549" s="173" t="s">
        <v>40</v>
      </c>
      <c r="G549" s="55" t="s">
        <v>18</v>
      </c>
      <c r="H549" s="143">
        <v>46092</v>
      </c>
      <c r="I549" s="143">
        <f>30+H549</f>
        <v>46122</v>
      </c>
      <c r="J549" s="143">
        <f>3+I549</f>
        <v>46125</v>
      </c>
      <c r="K549" s="143">
        <f>30+J549</f>
        <v>46155</v>
      </c>
      <c r="L549" s="143">
        <f>15+K549</f>
        <v>46170</v>
      </c>
      <c r="M549" s="152">
        <f>L549+12</f>
        <v>46182</v>
      </c>
      <c r="N549" s="152">
        <f>M549+15</f>
        <v>46197</v>
      </c>
      <c r="O549" s="152">
        <f>N549+7</f>
        <v>46204</v>
      </c>
      <c r="P549" s="152">
        <f>O549+13</f>
        <v>46217</v>
      </c>
      <c r="Q549" s="153"/>
      <c r="R549" s="152">
        <f>P549+7</f>
        <v>46224</v>
      </c>
      <c r="S549" s="152">
        <f>R549+10</f>
        <v>46234</v>
      </c>
      <c r="T549" s="152">
        <f>S549+4</f>
        <v>46238</v>
      </c>
      <c r="U549" s="152">
        <f>T549+3</f>
        <v>46241</v>
      </c>
      <c r="V549" s="129">
        <v>46246</v>
      </c>
      <c r="W549" s="129">
        <v>46251</v>
      </c>
      <c r="X549" s="62"/>
      <c r="Y549" s="62"/>
      <c r="Z549" s="62"/>
    </row>
    <row r="550" spans="1:26" s="10" customFormat="1" ht="24">
      <c r="A550" s="156"/>
      <c r="B550" s="175"/>
      <c r="C550" s="173"/>
      <c r="D550" s="173"/>
      <c r="E550" s="178"/>
      <c r="F550" s="173"/>
      <c r="G550" s="54" t="s">
        <v>19</v>
      </c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62"/>
      <c r="Y550" s="62"/>
      <c r="Z550" s="62"/>
    </row>
    <row r="551" spans="1:26" s="10" customFormat="1" ht="24">
      <c r="A551" s="156">
        <v>268</v>
      </c>
      <c r="B551" s="175" t="s">
        <v>443</v>
      </c>
      <c r="C551" s="173"/>
      <c r="D551" s="173"/>
      <c r="E551" s="178">
        <v>268</v>
      </c>
      <c r="F551" s="173" t="s">
        <v>40</v>
      </c>
      <c r="G551" s="55" t="s">
        <v>18</v>
      </c>
      <c r="H551" s="143">
        <v>46092</v>
      </c>
      <c r="I551" s="143">
        <f>30+H551</f>
        <v>46122</v>
      </c>
      <c r="J551" s="143">
        <f>3+I551</f>
        <v>46125</v>
      </c>
      <c r="K551" s="143">
        <f>30+J551</f>
        <v>46155</v>
      </c>
      <c r="L551" s="143">
        <f>15+K551</f>
        <v>46170</v>
      </c>
      <c r="M551" s="152">
        <f>L551+12</f>
        <v>46182</v>
      </c>
      <c r="N551" s="152">
        <f>M551+15</f>
        <v>46197</v>
      </c>
      <c r="O551" s="152">
        <f>N551+7</f>
        <v>46204</v>
      </c>
      <c r="P551" s="152">
        <f>O551+13</f>
        <v>46217</v>
      </c>
      <c r="Q551" s="153"/>
      <c r="R551" s="152">
        <f>P551+7</f>
        <v>46224</v>
      </c>
      <c r="S551" s="152">
        <f>R551+10</f>
        <v>46234</v>
      </c>
      <c r="T551" s="152">
        <f>S551+4</f>
        <v>46238</v>
      </c>
      <c r="U551" s="152">
        <f>T551+3</f>
        <v>46241</v>
      </c>
      <c r="V551" s="129">
        <v>46246</v>
      </c>
      <c r="W551" s="129">
        <v>46251</v>
      </c>
      <c r="X551" s="62"/>
      <c r="Y551" s="62"/>
      <c r="Z551" s="62"/>
    </row>
    <row r="552" spans="1:26" s="10" customFormat="1" ht="24">
      <c r="A552" s="156"/>
      <c r="B552" s="175"/>
      <c r="C552" s="173"/>
      <c r="D552" s="173"/>
      <c r="E552" s="178"/>
      <c r="F552" s="173"/>
      <c r="G552" s="54" t="s">
        <v>19</v>
      </c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62"/>
      <c r="Y552" s="62"/>
      <c r="Z552" s="62"/>
    </row>
    <row r="553" spans="1:26" s="10" customFormat="1" ht="24">
      <c r="A553" s="156">
        <v>269</v>
      </c>
      <c r="B553" s="175" t="s">
        <v>261</v>
      </c>
      <c r="C553" s="173"/>
      <c r="D553" s="157" t="s">
        <v>59</v>
      </c>
      <c r="E553" s="178">
        <v>269</v>
      </c>
      <c r="F553" s="173" t="s">
        <v>40</v>
      </c>
      <c r="G553" s="55" t="s">
        <v>18</v>
      </c>
      <c r="H553" s="143">
        <v>46092</v>
      </c>
      <c r="I553" s="143">
        <f>30+H553</f>
        <v>46122</v>
      </c>
      <c r="J553" s="143">
        <f>3+I553</f>
        <v>46125</v>
      </c>
      <c r="K553" s="143">
        <f>30+J553</f>
        <v>46155</v>
      </c>
      <c r="L553" s="143">
        <f>15+K553</f>
        <v>46170</v>
      </c>
      <c r="M553" s="152">
        <f>L553+12</f>
        <v>46182</v>
      </c>
      <c r="N553" s="152">
        <f>M553+15</f>
        <v>46197</v>
      </c>
      <c r="O553" s="152">
        <f>N553+7</f>
        <v>46204</v>
      </c>
      <c r="P553" s="152">
        <f>O553+13</f>
        <v>46217</v>
      </c>
      <c r="Q553" s="153"/>
      <c r="R553" s="152">
        <f>P553+7</f>
        <v>46224</v>
      </c>
      <c r="S553" s="152">
        <f>R553+10</f>
        <v>46234</v>
      </c>
      <c r="T553" s="152">
        <f>S553+4</f>
        <v>46238</v>
      </c>
      <c r="U553" s="152">
        <f>T553+3</f>
        <v>46241</v>
      </c>
      <c r="V553" s="129">
        <v>46246</v>
      </c>
      <c r="W553" s="129">
        <v>46251</v>
      </c>
      <c r="X553" s="62"/>
      <c r="Y553" s="62"/>
      <c r="Z553" s="62"/>
    </row>
    <row r="554" spans="1:26" s="10" customFormat="1" ht="24">
      <c r="A554" s="156"/>
      <c r="B554" s="175"/>
      <c r="C554" s="173"/>
      <c r="D554" s="157"/>
      <c r="E554" s="178"/>
      <c r="F554" s="173"/>
      <c r="G554" s="54" t="s">
        <v>19</v>
      </c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62"/>
      <c r="Y554" s="62"/>
      <c r="Z554" s="62"/>
    </row>
    <row r="555" spans="1:26" s="10" customFormat="1" ht="24">
      <c r="A555" s="156">
        <v>270</v>
      </c>
      <c r="B555" s="175" t="s">
        <v>262</v>
      </c>
      <c r="C555" s="173"/>
      <c r="D555" s="157" t="s">
        <v>57</v>
      </c>
      <c r="E555" s="178">
        <v>270</v>
      </c>
      <c r="F555" s="173" t="s">
        <v>40</v>
      </c>
      <c r="G555" s="55" t="s">
        <v>18</v>
      </c>
      <c r="H555" s="143">
        <v>46092</v>
      </c>
      <c r="I555" s="143">
        <f>30+H555</f>
        <v>46122</v>
      </c>
      <c r="J555" s="143">
        <f>3+I555</f>
        <v>46125</v>
      </c>
      <c r="K555" s="143">
        <f>30+J555</f>
        <v>46155</v>
      </c>
      <c r="L555" s="143">
        <f>15+K555</f>
        <v>46170</v>
      </c>
      <c r="M555" s="152">
        <f>L555+12</f>
        <v>46182</v>
      </c>
      <c r="N555" s="152">
        <f>M555+15</f>
        <v>46197</v>
      </c>
      <c r="O555" s="152">
        <f>N555+7</f>
        <v>46204</v>
      </c>
      <c r="P555" s="152">
        <f>O555+13</f>
        <v>46217</v>
      </c>
      <c r="Q555" s="153"/>
      <c r="R555" s="152">
        <f>P555+7</f>
        <v>46224</v>
      </c>
      <c r="S555" s="152">
        <f>R555+10</f>
        <v>46234</v>
      </c>
      <c r="T555" s="152">
        <f>S555+4</f>
        <v>46238</v>
      </c>
      <c r="U555" s="152">
        <f>T555+3</f>
        <v>46241</v>
      </c>
      <c r="V555" s="129">
        <v>46246</v>
      </c>
      <c r="W555" s="129">
        <v>46251</v>
      </c>
      <c r="X555" s="62"/>
      <c r="Y555" s="62"/>
      <c r="Z555" s="62"/>
    </row>
    <row r="556" spans="1:26" s="10" customFormat="1" ht="24">
      <c r="A556" s="156"/>
      <c r="B556" s="175"/>
      <c r="C556" s="173"/>
      <c r="D556" s="157"/>
      <c r="E556" s="178"/>
      <c r="F556" s="173"/>
      <c r="G556" s="54" t="s">
        <v>19</v>
      </c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62"/>
      <c r="Y556" s="62"/>
      <c r="Z556" s="62"/>
    </row>
    <row r="557" spans="1:26" s="10" customFormat="1" ht="24">
      <c r="A557" s="156">
        <v>271</v>
      </c>
      <c r="B557" s="175" t="s">
        <v>444</v>
      </c>
      <c r="C557" s="174" t="s">
        <v>123</v>
      </c>
      <c r="D557" s="157"/>
      <c r="E557" s="178">
        <v>271</v>
      </c>
      <c r="F557" s="173" t="s">
        <v>40</v>
      </c>
      <c r="G557" s="55" t="s">
        <v>18</v>
      </c>
      <c r="H557" s="143">
        <v>46092</v>
      </c>
      <c r="I557" s="143">
        <f>30+H557</f>
        <v>46122</v>
      </c>
      <c r="J557" s="143">
        <f>3+I557</f>
        <v>46125</v>
      </c>
      <c r="K557" s="143">
        <f>30+J557</f>
        <v>46155</v>
      </c>
      <c r="L557" s="143">
        <f>15+K557</f>
        <v>46170</v>
      </c>
      <c r="M557" s="152">
        <f>L557+12</f>
        <v>46182</v>
      </c>
      <c r="N557" s="152">
        <f>M557+15</f>
        <v>46197</v>
      </c>
      <c r="O557" s="152">
        <f>N557+7</f>
        <v>46204</v>
      </c>
      <c r="P557" s="152">
        <f>O557+13</f>
        <v>46217</v>
      </c>
      <c r="Q557" s="153"/>
      <c r="R557" s="152">
        <f>P557+7</f>
        <v>46224</v>
      </c>
      <c r="S557" s="152">
        <f>R557+10</f>
        <v>46234</v>
      </c>
      <c r="T557" s="152">
        <f>S557+4</f>
        <v>46238</v>
      </c>
      <c r="U557" s="152">
        <f>T557+3</f>
        <v>46241</v>
      </c>
      <c r="V557" s="129">
        <v>46246</v>
      </c>
      <c r="W557" s="129">
        <v>46251</v>
      </c>
      <c r="X557" s="62"/>
      <c r="Y557" s="62"/>
      <c r="Z557" s="62"/>
    </row>
    <row r="558" spans="1:26" s="10" customFormat="1" ht="24">
      <c r="A558" s="156"/>
      <c r="B558" s="175"/>
      <c r="C558" s="174"/>
      <c r="D558" s="157"/>
      <c r="E558" s="178"/>
      <c r="F558" s="173"/>
      <c r="G558" s="54" t="s">
        <v>19</v>
      </c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62"/>
      <c r="Y558" s="62"/>
      <c r="Z558" s="62"/>
    </row>
    <row r="559" spans="1:26" s="10" customFormat="1" ht="24">
      <c r="A559" s="141"/>
      <c r="B559" s="179" t="s">
        <v>434</v>
      </c>
      <c r="C559" s="179"/>
      <c r="D559" s="179"/>
      <c r="E559" s="179"/>
      <c r="F559" s="179"/>
      <c r="G559" s="179"/>
      <c r="H559" s="179"/>
      <c r="I559" s="179"/>
      <c r="J559" s="179"/>
      <c r="K559" s="179"/>
      <c r="L559" s="179"/>
      <c r="M559" s="179"/>
      <c r="N559" s="179"/>
      <c r="O559" s="179"/>
      <c r="P559" s="179"/>
      <c r="Q559" s="179"/>
      <c r="R559" s="179"/>
      <c r="S559" s="179"/>
      <c r="T559" s="179"/>
      <c r="U559" s="179"/>
      <c r="V559" s="179"/>
      <c r="W559" s="179"/>
      <c r="X559" s="62"/>
      <c r="Y559" s="62"/>
      <c r="Z559" s="62"/>
    </row>
    <row r="560" spans="1:26" s="10" customFormat="1" ht="24">
      <c r="A560" s="156">
        <v>271</v>
      </c>
      <c r="B560" s="175" t="s">
        <v>445</v>
      </c>
      <c r="C560" s="174" t="s">
        <v>124</v>
      </c>
      <c r="D560" s="156" t="s">
        <v>57</v>
      </c>
      <c r="E560" s="156">
        <v>272</v>
      </c>
      <c r="F560" s="156" t="s">
        <v>40</v>
      </c>
      <c r="G560" s="55" t="s">
        <v>18</v>
      </c>
      <c r="H560" s="143">
        <v>46092</v>
      </c>
      <c r="I560" s="143">
        <f>30+H560</f>
        <v>46122</v>
      </c>
      <c r="J560" s="143">
        <f>3+I560</f>
        <v>46125</v>
      </c>
      <c r="K560" s="143">
        <f>30+J560</f>
        <v>46155</v>
      </c>
      <c r="L560" s="143">
        <f>15+K560</f>
        <v>46170</v>
      </c>
      <c r="M560" s="152">
        <f>L560+12</f>
        <v>46182</v>
      </c>
      <c r="N560" s="152">
        <f>M560+15</f>
        <v>46197</v>
      </c>
      <c r="O560" s="152">
        <f>N560+7</f>
        <v>46204</v>
      </c>
      <c r="P560" s="152">
        <f>O560+13</f>
        <v>46217</v>
      </c>
      <c r="Q560" s="153"/>
      <c r="R560" s="152">
        <f>P560+7</f>
        <v>46224</v>
      </c>
      <c r="S560" s="152">
        <f>R560+10</f>
        <v>46234</v>
      </c>
      <c r="T560" s="152">
        <f>S560+4</f>
        <v>46238</v>
      </c>
      <c r="U560" s="152">
        <f>T560+3</f>
        <v>46241</v>
      </c>
      <c r="V560" s="129">
        <v>46246</v>
      </c>
      <c r="W560" s="129">
        <v>46251</v>
      </c>
      <c r="X560" s="62"/>
      <c r="Y560" s="62"/>
      <c r="Z560" s="62"/>
    </row>
    <row r="561" spans="1:26" s="10" customFormat="1" ht="24">
      <c r="A561" s="156"/>
      <c r="B561" s="175"/>
      <c r="C561" s="174"/>
      <c r="D561" s="156"/>
      <c r="E561" s="156"/>
      <c r="F561" s="156"/>
      <c r="G561" s="54" t="s">
        <v>19</v>
      </c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62"/>
      <c r="Y561" s="62"/>
      <c r="Z561" s="62"/>
    </row>
    <row r="562" spans="1:26" s="10" customFormat="1" ht="24">
      <c r="A562" s="156">
        <v>272</v>
      </c>
      <c r="B562" s="175" t="s">
        <v>446</v>
      </c>
      <c r="C562" s="174"/>
      <c r="D562" s="156"/>
      <c r="E562" s="156">
        <v>273</v>
      </c>
      <c r="F562" s="156" t="s">
        <v>40</v>
      </c>
      <c r="G562" s="55" t="s">
        <v>18</v>
      </c>
      <c r="H562" s="143">
        <v>46092</v>
      </c>
      <c r="I562" s="143">
        <f>30+H562</f>
        <v>46122</v>
      </c>
      <c r="J562" s="143">
        <f>3+I562</f>
        <v>46125</v>
      </c>
      <c r="K562" s="143">
        <f>30+J562</f>
        <v>46155</v>
      </c>
      <c r="L562" s="143">
        <f>15+K562</f>
        <v>46170</v>
      </c>
      <c r="M562" s="152">
        <f>L562+12</f>
        <v>46182</v>
      </c>
      <c r="N562" s="152">
        <f>M562+15</f>
        <v>46197</v>
      </c>
      <c r="O562" s="152">
        <f>N562+7</f>
        <v>46204</v>
      </c>
      <c r="P562" s="152">
        <f>O562+13</f>
        <v>46217</v>
      </c>
      <c r="Q562" s="153"/>
      <c r="R562" s="152">
        <f>P562+7</f>
        <v>46224</v>
      </c>
      <c r="S562" s="152">
        <f>R562+10</f>
        <v>46234</v>
      </c>
      <c r="T562" s="152">
        <f>S562+4</f>
        <v>46238</v>
      </c>
      <c r="U562" s="152">
        <f>T562+3</f>
        <v>46241</v>
      </c>
      <c r="V562" s="129">
        <v>46246</v>
      </c>
      <c r="W562" s="129">
        <v>46251</v>
      </c>
      <c r="X562" s="62"/>
      <c r="Y562" s="62"/>
      <c r="Z562" s="62"/>
    </row>
    <row r="563" spans="1:26" s="10" customFormat="1" ht="24">
      <c r="A563" s="156"/>
      <c r="B563" s="175"/>
      <c r="C563" s="174"/>
      <c r="D563" s="156"/>
      <c r="E563" s="156"/>
      <c r="F563" s="156"/>
      <c r="G563" s="54" t="s">
        <v>19</v>
      </c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62"/>
      <c r="Y563" s="62"/>
      <c r="Z563" s="62"/>
    </row>
    <row r="564" spans="1:26" s="10" customFormat="1" ht="24">
      <c r="A564" s="142"/>
      <c r="B564" s="177" t="s">
        <v>448</v>
      </c>
      <c r="C564" s="177"/>
      <c r="D564" s="177"/>
      <c r="E564" s="177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62"/>
      <c r="Y564" s="62"/>
      <c r="Z564" s="62"/>
    </row>
    <row r="565" spans="1:26" s="10" customFormat="1" ht="24">
      <c r="A565" s="142"/>
      <c r="B565" s="177" t="s">
        <v>447</v>
      </c>
      <c r="C565" s="177"/>
      <c r="D565" s="177"/>
      <c r="E565" s="177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62"/>
      <c r="Y565" s="62"/>
      <c r="Z565" s="62"/>
    </row>
    <row r="566" spans="1:26" s="10" customFormat="1" ht="24">
      <c r="A566" s="156">
        <v>272</v>
      </c>
      <c r="B566" s="176" t="s">
        <v>270</v>
      </c>
      <c r="C566" s="174" t="s">
        <v>263</v>
      </c>
      <c r="D566" s="157" t="s">
        <v>57</v>
      </c>
      <c r="E566" s="156">
        <v>274</v>
      </c>
      <c r="F566" s="156" t="s">
        <v>40</v>
      </c>
      <c r="G566" s="55" t="s">
        <v>18</v>
      </c>
      <c r="H566" s="143">
        <v>46092</v>
      </c>
      <c r="I566" s="143">
        <f>30+H566</f>
        <v>46122</v>
      </c>
      <c r="J566" s="143">
        <f>3+I566</f>
        <v>46125</v>
      </c>
      <c r="K566" s="143">
        <f>30+J566</f>
        <v>46155</v>
      </c>
      <c r="L566" s="143">
        <f>15+K566</f>
        <v>46170</v>
      </c>
      <c r="M566" s="152">
        <f>L566+12</f>
        <v>46182</v>
      </c>
      <c r="N566" s="152">
        <f>M566+15</f>
        <v>46197</v>
      </c>
      <c r="O566" s="152">
        <f>N566+7</f>
        <v>46204</v>
      </c>
      <c r="P566" s="152">
        <f>O566+13</f>
        <v>46217</v>
      </c>
      <c r="Q566" s="153"/>
      <c r="R566" s="152">
        <f>P566+7</f>
        <v>46224</v>
      </c>
      <c r="S566" s="152">
        <f>R566+10</f>
        <v>46234</v>
      </c>
      <c r="T566" s="152">
        <f>S566+4</f>
        <v>46238</v>
      </c>
      <c r="U566" s="152">
        <f>T566+3</f>
        <v>46241</v>
      </c>
      <c r="V566" s="129">
        <v>46246</v>
      </c>
      <c r="W566" s="129">
        <v>46251</v>
      </c>
      <c r="X566" s="62"/>
      <c r="Y566" s="62"/>
      <c r="Z566" s="62"/>
    </row>
    <row r="567" spans="1:26" s="10" customFormat="1" ht="24">
      <c r="A567" s="156"/>
      <c r="B567" s="176"/>
      <c r="C567" s="174"/>
      <c r="D567" s="157"/>
      <c r="E567" s="156"/>
      <c r="F567" s="156"/>
      <c r="G567" s="54" t="s">
        <v>19</v>
      </c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62"/>
      <c r="Y567" s="62"/>
      <c r="Z567" s="62"/>
    </row>
    <row r="568" spans="1:26" s="10" customFormat="1" ht="24">
      <c r="A568" s="156">
        <v>273</v>
      </c>
      <c r="B568" s="176" t="s">
        <v>268</v>
      </c>
      <c r="C568" s="174"/>
      <c r="D568" s="157"/>
      <c r="E568" s="156">
        <v>275</v>
      </c>
      <c r="F568" s="156" t="s">
        <v>40</v>
      </c>
      <c r="G568" s="55" t="s">
        <v>18</v>
      </c>
      <c r="H568" s="143">
        <v>46092</v>
      </c>
      <c r="I568" s="143">
        <f>30+H568</f>
        <v>46122</v>
      </c>
      <c r="J568" s="143">
        <f>3+I568</f>
        <v>46125</v>
      </c>
      <c r="K568" s="143">
        <f>30+J568</f>
        <v>46155</v>
      </c>
      <c r="L568" s="143">
        <f>15+K568</f>
        <v>46170</v>
      </c>
      <c r="M568" s="152">
        <f>L568+12</f>
        <v>46182</v>
      </c>
      <c r="N568" s="152">
        <f>M568+15</f>
        <v>46197</v>
      </c>
      <c r="O568" s="152">
        <f>N568+7</f>
        <v>46204</v>
      </c>
      <c r="P568" s="152">
        <f>O568+13</f>
        <v>46217</v>
      </c>
      <c r="Q568" s="153"/>
      <c r="R568" s="152">
        <f>P568+7</f>
        <v>46224</v>
      </c>
      <c r="S568" s="152">
        <f>R568+10</f>
        <v>46234</v>
      </c>
      <c r="T568" s="152">
        <f>S568+4</f>
        <v>46238</v>
      </c>
      <c r="U568" s="152">
        <f>T568+3</f>
        <v>46241</v>
      </c>
      <c r="V568" s="129">
        <v>46246</v>
      </c>
      <c r="W568" s="129">
        <v>46251</v>
      </c>
      <c r="X568" s="62"/>
      <c r="Y568" s="62"/>
      <c r="Z568" s="62"/>
    </row>
    <row r="569" spans="1:26" s="10" customFormat="1" ht="24">
      <c r="A569" s="156"/>
      <c r="B569" s="176"/>
      <c r="C569" s="174"/>
      <c r="D569" s="157"/>
      <c r="E569" s="156"/>
      <c r="F569" s="156"/>
      <c r="G569" s="54" t="s">
        <v>19</v>
      </c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62"/>
      <c r="Y569" s="62"/>
      <c r="Z569" s="62"/>
    </row>
    <row r="570" spans="1:26" s="10" customFormat="1" ht="24">
      <c r="A570" s="156">
        <v>274</v>
      </c>
      <c r="B570" s="176" t="s">
        <v>267</v>
      </c>
      <c r="C570" s="174"/>
      <c r="D570" s="157"/>
      <c r="E570" s="156">
        <v>276</v>
      </c>
      <c r="F570" s="156" t="s">
        <v>40</v>
      </c>
      <c r="G570" s="55" t="s">
        <v>18</v>
      </c>
      <c r="H570" s="143">
        <v>46092</v>
      </c>
      <c r="I570" s="143">
        <f>30+H570</f>
        <v>46122</v>
      </c>
      <c r="J570" s="143">
        <f>3+I570</f>
        <v>46125</v>
      </c>
      <c r="K570" s="143">
        <f>30+J570</f>
        <v>46155</v>
      </c>
      <c r="L570" s="143">
        <f>15+K570</f>
        <v>46170</v>
      </c>
      <c r="M570" s="152">
        <f>L570+12</f>
        <v>46182</v>
      </c>
      <c r="N570" s="152">
        <f>M570+15</f>
        <v>46197</v>
      </c>
      <c r="O570" s="152">
        <f>N570+7</f>
        <v>46204</v>
      </c>
      <c r="P570" s="152">
        <f>O570+13</f>
        <v>46217</v>
      </c>
      <c r="Q570" s="153"/>
      <c r="R570" s="152">
        <f>P570+7</f>
        <v>46224</v>
      </c>
      <c r="S570" s="152">
        <f>R570+10</f>
        <v>46234</v>
      </c>
      <c r="T570" s="152">
        <f>S570+4</f>
        <v>46238</v>
      </c>
      <c r="U570" s="152">
        <f>T570+3</f>
        <v>46241</v>
      </c>
      <c r="V570" s="129">
        <v>46246</v>
      </c>
      <c r="W570" s="129">
        <v>46251</v>
      </c>
      <c r="X570" s="62"/>
      <c r="Y570" s="62"/>
      <c r="Z570" s="62"/>
    </row>
    <row r="571" spans="1:26" s="10" customFormat="1" ht="24">
      <c r="A571" s="156"/>
      <c r="B571" s="176"/>
      <c r="C571" s="174"/>
      <c r="D571" s="157"/>
      <c r="E571" s="156"/>
      <c r="F571" s="156"/>
      <c r="G571" s="54" t="s">
        <v>19</v>
      </c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62"/>
      <c r="Y571" s="62"/>
      <c r="Z571" s="62"/>
    </row>
    <row r="572" spans="1:26" s="10" customFormat="1" ht="23.25" customHeight="1">
      <c r="A572" s="156">
        <v>275</v>
      </c>
      <c r="B572" s="176" t="s">
        <v>269</v>
      </c>
      <c r="C572" s="174" t="s">
        <v>263</v>
      </c>
      <c r="D572" s="157"/>
      <c r="E572" s="156">
        <v>277</v>
      </c>
      <c r="F572" s="156" t="s">
        <v>40</v>
      </c>
      <c r="G572" s="126" t="s">
        <v>18</v>
      </c>
      <c r="H572" s="143">
        <v>46092</v>
      </c>
      <c r="I572" s="143">
        <f>30+H572</f>
        <v>46122</v>
      </c>
      <c r="J572" s="143">
        <f>3+I572</f>
        <v>46125</v>
      </c>
      <c r="K572" s="143">
        <f>30+J572</f>
        <v>46155</v>
      </c>
      <c r="L572" s="143">
        <f>15+K572</f>
        <v>46170</v>
      </c>
      <c r="M572" s="143">
        <f>L572+12</f>
        <v>46182</v>
      </c>
      <c r="N572" s="143">
        <f>M572+15</f>
        <v>46197</v>
      </c>
      <c r="O572" s="143">
        <f>N572+7</f>
        <v>46204</v>
      </c>
      <c r="P572" s="143">
        <f>O572+13</f>
        <v>46217</v>
      </c>
      <c r="Q572" s="153"/>
      <c r="R572" s="143">
        <f>P572+7</f>
        <v>46224</v>
      </c>
      <c r="S572" s="143">
        <f>R572+10</f>
        <v>46234</v>
      </c>
      <c r="T572" s="143">
        <f>S572+4</f>
        <v>46238</v>
      </c>
      <c r="U572" s="143">
        <f>T572+3</f>
        <v>46241</v>
      </c>
      <c r="V572" s="129">
        <v>46246</v>
      </c>
      <c r="W572" s="129">
        <v>46251</v>
      </c>
      <c r="X572" s="62"/>
      <c r="Y572" s="62"/>
      <c r="Z572" s="62"/>
    </row>
    <row r="573" spans="1:26" s="10" customFormat="1" ht="24">
      <c r="A573" s="156"/>
      <c r="B573" s="176"/>
      <c r="C573" s="174"/>
      <c r="D573" s="157"/>
      <c r="E573" s="156"/>
      <c r="F573" s="156"/>
      <c r="G573" s="54" t="s">
        <v>19</v>
      </c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62"/>
      <c r="Y573" s="62"/>
      <c r="Z573" s="62"/>
    </row>
    <row r="574" spans="1:26" s="10" customFormat="1" ht="24">
      <c r="A574" s="156">
        <v>276</v>
      </c>
      <c r="B574" s="176" t="s">
        <v>266</v>
      </c>
      <c r="C574" s="174" t="s">
        <v>449</v>
      </c>
      <c r="D574" s="157"/>
      <c r="E574" s="156">
        <v>278</v>
      </c>
      <c r="F574" s="156" t="s">
        <v>40</v>
      </c>
      <c r="G574" s="55" t="s">
        <v>18</v>
      </c>
      <c r="H574" s="143">
        <v>46092</v>
      </c>
      <c r="I574" s="143">
        <f>30+H574</f>
        <v>46122</v>
      </c>
      <c r="J574" s="143">
        <f>3+I574</f>
        <v>46125</v>
      </c>
      <c r="K574" s="143">
        <f>30+J574</f>
        <v>46155</v>
      </c>
      <c r="L574" s="143">
        <f>15+K574</f>
        <v>46170</v>
      </c>
      <c r="M574" s="152">
        <f>L574+12</f>
        <v>46182</v>
      </c>
      <c r="N574" s="152">
        <f>M574+15</f>
        <v>46197</v>
      </c>
      <c r="O574" s="152">
        <f>N574+7</f>
        <v>46204</v>
      </c>
      <c r="P574" s="152">
        <f>O574+13</f>
        <v>46217</v>
      </c>
      <c r="Q574" s="153"/>
      <c r="R574" s="152">
        <f>P574+7</f>
        <v>46224</v>
      </c>
      <c r="S574" s="152">
        <f>R574+10</f>
        <v>46234</v>
      </c>
      <c r="T574" s="152">
        <f>S574+4</f>
        <v>46238</v>
      </c>
      <c r="U574" s="152">
        <f>T574+3</f>
        <v>46241</v>
      </c>
      <c r="V574" s="129">
        <v>46246</v>
      </c>
      <c r="W574" s="129">
        <v>46251</v>
      </c>
      <c r="X574" s="62"/>
      <c r="Y574" s="62"/>
      <c r="Z574" s="62"/>
    </row>
    <row r="575" spans="1:26" s="10" customFormat="1" ht="24">
      <c r="A575" s="156"/>
      <c r="B575" s="176"/>
      <c r="C575" s="174"/>
      <c r="D575" s="157"/>
      <c r="E575" s="156"/>
      <c r="F575" s="156"/>
      <c r="G575" s="54" t="s">
        <v>19</v>
      </c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62"/>
      <c r="Y575" s="62"/>
      <c r="Z575" s="62"/>
    </row>
    <row r="576" spans="1:26" s="10" customFormat="1" ht="24">
      <c r="A576" s="142"/>
      <c r="B576" s="172" t="s">
        <v>450</v>
      </c>
      <c r="C576" s="172"/>
      <c r="D576" s="172"/>
      <c r="E576" s="172"/>
      <c r="F576" s="172"/>
      <c r="G576" s="172"/>
      <c r="H576" s="172"/>
      <c r="I576" s="172"/>
      <c r="J576" s="172"/>
      <c r="K576" s="172"/>
      <c r="L576" s="172"/>
      <c r="M576" s="172"/>
      <c r="N576" s="172"/>
      <c r="O576" s="172"/>
      <c r="P576" s="172"/>
      <c r="Q576" s="172"/>
      <c r="R576" s="172"/>
      <c r="S576" s="172"/>
      <c r="T576" s="172"/>
      <c r="U576" s="172"/>
      <c r="V576" s="172"/>
      <c r="W576" s="172"/>
      <c r="X576" s="62"/>
      <c r="Y576" s="62"/>
      <c r="Z576" s="62"/>
    </row>
    <row r="577" spans="1:26" s="10" customFormat="1" ht="24">
      <c r="A577" s="156">
        <v>277</v>
      </c>
      <c r="B577" s="176" t="s">
        <v>264</v>
      </c>
      <c r="C577" s="174" t="s">
        <v>271</v>
      </c>
      <c r="D577" s="157" t="s">
        <v>57</v>
      </c>
      <c r="E577" s="156">
        <v>279</v>
      </c>
      <c r="F577" s="156" t="s">
        <v>40</v>
      </c>
      <c r="G577" s="55" t="s">
        <v>18</v>
      </c>
      <c r="H577" s="143">
        <v>46092</v>
      </c>
      <c r="I577" s="143">
        <f>30+H577</f>
        <v>46122</v>
      </c>
      <c r="J577" s="143">
        <f>3+I577</f>
        <v>46125</v>
      </c>
      <c r="K577" s="143">
        <f>30+J577</f>
        <v>46155</v>
      </c>
      <c r="L577" s="143">
        <f>15+K577</f>
        <v>46170</v>
      </c>
      <c r="M577" s="152">
        <f>L577+12</f>
        <v>46182</v>
      </c>
      <c r="N577" s="152">
        <f>M577+15</f>
        <v>46197</v>
      </c>
      <c r="O577" s="152">
        <f>N577+7</f>
        <v>46204</v>
      </c>
      <c r="P577" s="152">
        <f>O577+13</f>
        <v>46217</v>
      </c>
      <c r="Q577" s="153"/>
      <c r="R577" s="152">
        <f>P577+7</f>
        <v>46224</v>
      </c>
      <c r="S577" s="152">
        <f>R577+10</f>
        <v>46234</v>
      </c>
      <c r="T577" s="152">
        <f>S577+4</f>
        <v>46238</v>
      </c>
      <c r="U577" s="152">
        <f>T577+3</f>
        <v>46241</v>
      </c>
      <c r="V577" s="129">
        <v>46246</v>
      </c>
      <c r="W577" s="129">
        <v>46251</v>
      </c>
      <c r="X577" s="62"/>
      <c r="Y577" s="62"/>
      <c r="Z577" s="62"/>
    </row>
    <row r="578" spans="1:26" s="10" customFormat="1" ht="24">
      <c r="A578" s="156"/>
      <c r="B578" s="176"/>
      <c r="C578" s="174"/>
      <c r="D578" s="157"/>
      <c r="E578" s="156"/>
      <c r="F578" s="156"/>
      <c r="G578" s="54" t="s">
        <v>19</v>
      </c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62"/>
      <c r="Y578" s="62"/>
      <c r="Z578" s="62"/>
    </row>
    <row r="579" spans="1:26" s="10" customFormat="1" ht="24">
      <c r="A579" s="156">
        <v>278</v>
      </c>
      <c r="B579" s="176" t="s">
        <v>264</v>
      </c>
      <c r="C579" s="174"/>
      <c r="D579" s="157"/>
      <c r="E579" s="156">
        <v>280</v>
      </c>
      <c r="F579" s="156" t="s">
        <v>40</v>
      </c>
      <c r="G579" s="55" t="s">
        <v>18</v>
      </c>
      <c r="H579" s="143">
        <v>46092</v>
      </c>
      <c r="I579" s="143">
        <f>30+H579</f>
        <v>46122</v>
      </c>
      <c r="J579" s="143">
        <f>3+I579</f>
        <v>46125</v>
      </c>
      <c r="K579" s="143">
        <f>30+J579</f>
        <v>46155</v>
      </c>
      <c r="L579" s="143">
        <f>15+K579</f>
        <v>46170</v>
      </c>
      <c r="M579" s="152">
        <f>L579+12</f>
        <v>46182</v>
      </c>
      <c r="N579" s="152">
        <f>M579+15</f>
        <v>46197</v>
      </c>
      <c r="O579" s="152">
        <f>N579+7</f>
        <v>46204</v>
      </c>
      <c r="P579" s="152">
        <f>O579+13</f>
        <v>46217</v>
      </c>
      <c r="Q579" s="153"/>
      <c r="R579" s="152">
        <f>P579+7</f>
        <v>46224</v>
      </c>
      <c r="S579" s="152">
        <f>R579+10</f>
        <v>46234</v>
      </c>
      <c r="T579" s="152">
        <f>S579+4</f>
        <v>46238</v>
      </c>
      <c r="U579" s="152">
        <f>T579+3</f>
        <v>46241</v>
      </c>
      <c r="V579" s="129">
        <v>46246</v>
      </c>
      <c r="W579" s="129">
        <v>46251</v>
      </c>
      <c r="X579" s="62"/>
      <c r="Y579" s="62"/>
      <c r="Z579" s="62"/>
    </row>
    <row r="580" spans="1:26" s="10" customFormat="1" ht="24">
      <c r="A580" s="156"/>
      <c r="B580" s="176"/>
      <c r="C580" s="174"/>
      <c r="D580" s="157"/>
      <c r="E580" s="156"/>
      <c r="F580" s="156"/>
      <c r="G580" s="54" t="s">
        <v>19</v>
      </c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62"/>
      <c r="Y580" s="62"/>
      <c r="Z580" s="62"/>
    </row>
    <row r="581" spans="1:26" s="10" customFormat="1" ht="24">
      <c r="A581" s="156">
        <v>279</v>
      </c>
      <c r="B581" s="176" t="s">
        <v>264</v>
      </c>
      <c r="C581" s="174"/>
      <c r="D581" s="157"/>
      <c r="E581" s="156">
        <v>281</v>
      </c>
      <c r="F581" s="156" t="s">
        <v>40</v>
      </c>
      <c r="G581" s="55" t="s">
        <v>18</v>
      </c>
      <c r="H581" s="143">
        <v>46092</v>
      </c>
      <c r="I581" s="143">
        <f>30+H581</f>
        <v>46122</v>
      </c>
      <c r="J581" s="143">
        <f>3+I581</f>
        <v>46125</v>
      </c>
      <c r="K581" s="143">
        <f>30+J581</f>
        <v>46155</v>
      </c>
      <c r="L581" s="143">
        <f>15+K581</f>
        <v>46170</v>
      </c>
      <c r="M581" s="152">
        <f>L581+12</f>
        <v>46182</v>
      </c>
      <c r="N581" s="152">
        <f>M581+15</f>
        <v>46197</v>
      </c>
      <c r="O581" s="152">
        <f>N581+7</f>
        <v>46204</v>
      </c>
      <c r="P581" s="152">
        <f>O581+13</f>
        <v>46217</v>
      </c>
      <c r="Q581" s="153"/>
      <c r="R581" s="152">
        <f>P581+7</f>
        <v>46224</v>
      </c>
      <c r="S581" s="152">
        <f>R581+10</f>
        <v>46234</v>
      </c>
      <c r="T581" s="152">
        <f>S581+4</f>
        <v>46238</v>
      </c>
      <c r="U581" s="152">
        <f>T581+3</f>
        <v>46241</v>
      </c>
      <c r="V581" s="129">
        <v>46246</v>
      </c>
      <c r="W581" s="129">
        <v>46251</v>
      </c>
      <c r="X581" s="62"/>
      <c r="Y581" s="62"/>
      <c r="Z581" s="62"/>
    </row>
    <row r="582" spans="1:26" s="10" customFormat="1" ht="24">
      <c r="A582" s="156"/>
      <c r="B582" s="176"/>
      <c r="C582" s="174"/>
      <c r="D582" s="157"/>
      <c r="E582" s="156"/>
      <c r="F582" s="156"/>
      <c r="G582" s="54" t="s">
        <v>19</v>
      </c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62"/>
      <c r="Y582" s="62"/>
      <c r="Z582" s="62"/>
    </row>
    <row r="583" spans="1:26" s="10" customFormat="1" ht="24">
      <c r="A583" s="156">
        <v>280</v>
      </c>
      <c r="B583" s="176" t="s">
        <v>265</v>
      </c>
      <c r="C583" s="174"/>
      <c r="D583" s="157"/>
      <c r="E583" s="156">
        <v>282</v>
      </c>
      <c r="F583" s="156" t="s">
        <v>40</v>
      </c>
      <c r="G583" s="55" t="s">
        <v>18</v>
      </c>
      <c r="H583" s="143">
        <v>46092</v>
      </c>
      <c r="I583" s="143">
        <f>30+H583</f>
        <v>46122</v>
      </c>
      <c r="J583" s="143">
        <f>3+I583</f>
        <v>46125</v>
      </c>
      <c r="K583" s="143">
        <f>30+J583</f>
        <v>46155</v>
      </c>
      <c r="L583" s="143">
        <f>15+K583</f>
        <v>46170</v>
      </c>
      <c r="M583" s="152">
        <f>L583+12</f>
        <v>46182</v>
      </c>
      <c r="N583" s="152">
        <f>M583+15</f>
        <v>46197</v>
      </c>
      <c r="O583" s="152">
        <f>N583+7</f>
        <v>46204</v>
      </c>
      <c r="P583" s="152">
        <f>O583+13</f>
        <v>46217</v>
      </c>
      <c r="Q583" s="153"/>
      <c r="R583" s="152">
        <f>P583+7</f>
        <v>46224</v>
      </c>
      <c r="S583" s="152">
        <f>R583+10</f>
        <v>46234</v>
      </c>
      <c r="T583" s="152">
        <f>S583+4</f>
        <v>46238</v>
      </c>
      <c r="U583" s="152">
        <f>T583+3</f>
        <v>46241</v>
      </c>
      <c r="V583" s="129">
        <v>46246</v>
      </c>
      <c r="W583" s="129">
        <v>46251</v>
      </c>
      <c r="X583" s="62"/>
      <c r="Y583" s="62"/>
      <c r="Z583" s="62"/>
    </row>
    <row r="584" spans="1:26" s="10" customFormat="1" ht="24">
      <c r="A584" s="156"/>
      <c r="B584" s="176"/>
      <c r="C584" s="174"/>
      <c r="D584" s="157"/>
      <c r="E584" s="156"/>
      <c r="F584" s="156"/>
      <c r="G584" s="54" t="s">
        <v>19</v>
      </c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62"/>
      <c r="Y584" s="62"/>
      <c r="Z584" s="62"/>
    </row>
    <row r="585" spans="1:26" s="10" customFormat="1" ht="24">
      <c r="A585" s="142"/>
      <c r="B585" s="172" t="s">
        <v>452</v>
      </c>
      <c r="C585" s="172"/>
      <c r="D585" s="172"/>
      <c r="E585" s="172"/>
      <c r="F585" s="172"/>
      <c r="G585" s="172"/>
      <c r="H585" s="172"/>
      <c r="I585" s="172"/>
      <c r="J585" s="172"/>
      <c r="K585" s="172"/>
      <c r="L585" s="172"/>
      <c r="M585" s="172"/>
      <c r="N585" s="172"/>
      <c r="O585" s="172"/>
      <c r="P585" s="172"/>
      <c r="Q585" s="172"/>
      <c r="R585" s="172"/>
      <c r="S585" s="172"/>
      <c r="T585" s="172"/>
      <c r="U585" s="172"/>
      <c r="V585" s="172"/>
      <c r="W585" s="172"/>
      <c r="X585" s="62"/>
      <c r="Y585" s="62"/>
      <c r="Z585" s="62"/>
    </row>
    <row r="586" spans="1:26" s="10" customFormat="1" ht="24">
      <c r="A586" s="142"/>
      <c r="B586" s="172" t="s">
        <v>451</v>
      </c>
      <c r="C586" s="172"/>
      <c r="D586" s="172"/>
      <c r="E586" s="172"/>
      <c r="F586" s="172"/>
      <c r="G586" s="172"/>
      <c r="H586" s="172"/>
      <c r="I586" s="172"/>
      <c r="J586" s="172"/>
      <c r="K586" s="172"/>
      <c r="L586" s="172"/>
      <c r="M586" s="172"/>
      <c r="N586" s="172"/>
      <c r="O586" s="172"/>
      <c r="P586" s="172"/>
      <c r="Q586" s="172"/>
      <c r="R586" s="172"/>
      <c r="S586" s="172"/>
      <c r="T586" s="172"/>
      <c r="U586" s="172"/>
      <c r="V586" s="172"/>
      <c r="W586" s="172"/>
      <c r="X586" s="62"/>
      <c r="Y586" s="62"/>
      <c r="Z586" s="62"/>
    </row>
    <row r="587" spans="1:26" s="10" customFormat="1" ht="24">
      <c r="A587" s="156">
        <v>281</v>
      </c>
      <c r="B587" s="176" t="s">
        <v>456</v>
      </c>
      <c r="C587" s="173" t="s">
        <v>298</v>
      </c>
      <c r="D587" s="157" t="s">
        <v>57</v>
      </c>
      <c r="E587" s="156">
        <v>281</v>
      </c>
      <c r="F587" s="156" t="s">
        <v>40</v>
      </c>
      <c r="G587" s="55" t="s">
        <v>18</v>
      </c>
      <c r="H587" s="143">
        <v>46092</v>
      </c>
      <c r="I587" s="143">
        <f>30+H587</f>
        <v>46122</v>
      </c>
      <c r="J587" s="143">
        <f>3+I587</f>
        <v>46125</v>
      </c>
      <c r="K587" s="143">
        <f>30+J587</f>
        <v>46155</v>
      </c>
      <c r="L587" s="143">
        <f>15+K587</f>
        <v>46170</v>
      </c>
      <c r="M587" s="152">
        <f>L587+12</f>
        <v>46182</v>
      </c>
      <c r="N587" s="152">
        <f>M587+15</f>
        <v>46197</v>
      </c>
      <c r="O587" s="152">
        <f>N587+7</f>
        <v>46204</v>
      </c>
      <c r="P587" s="152">
        <f>O587+13</f>
        <v>46217</v>
      </c>
      <c r="Q587" s="153"/>
      <c r="R587" s="152">
        <f>P587+7</f>
        <v>46224</v>
      </c>
      <c r="S587" s="152">
        <f>R587+10</f>
        <v>46234</v>
      </c>
      <c r="T587" s="152">
        <f>S587+4</f>
        <v>46238</v>
      </c>
      <c r="U587" s="152">
        <f>T587+3</f>
        <v>46241</v>
      </c>
      <c r="V587" s="129">
        <v>46246</v>
      </c>
      <c r="W587" s="129">
        <v>46251</v>
      </c>
      <c r="X587" s="62"/>
      <c r="Y587" s="62"/>
      <c r="Z587" s="62"/>
    </row>
    <row r="588" spans="1:26" s="10" customFormat="1" ht="24">
      <c r="A588" s="156"/>
      <c r="B588" s="176"/>
      <c r="C588" s="173"/>
      <c r="D588" s="157"/>
      <c r="E588" s="156"/>
      <c r="F588" s="156"/>
      <c r="G588" s="54" t="s">
        <v>19</v>
      </c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62"/>
      <c r="Y588" s="62"/>
      <c r="Z588" s="62"/>
    </row>
    <row r="589" spans="1:26" s="10" customFormat="1" ht="24">
      <c r="A589" s="156">
        <v>282</v>
      </c>
      <c r="B589" s="176" t="s">
        <v>297</v>
      </c>
      <c r="C589" s="173" t="s">
        <v>299</v>
      </c>
      <c r="D589" s="157"/>
      <c r="E589" s="156">
        <v>282</v>
      </c>
      <c r="F589" s="156" t="s">
        <v>40</v>
      </c>
      <c r="G589" s="55" t="s">
        <v>18</v>
      </c>
      <c r="H589" s="143">
        <v>46092</v>
      </c>
      <c r="I589" s="143">
        <f>30+H589</f>
        <v>46122</v>
      </c>
      <c r="J589" s="143">
        <f>3+I589</f>
        <v>46125</v>
      </c>
      <c r="K589" s="143">
        <f>30+J589</f>
        <v>46155</v>
      </c>
      <c r="L589" s="143">
        <f>15+K589</f>
        <v>46170</v>
      </c>
      <c r="M589" s="152">
        <f>L589+12</f>
        <v>46182</v>
      </c>
      <c r="N589" s="152">
        <f>M589+15</f>
        <v>46197</v>
      </c>
      <c r="O589" s="152">
        <f>N589+7</f>
        <v>46204</v>
      </c>
      <c r="P589" s="152">
        <f>O589+13</f>
        <v>46217</v>
      </c>
      <c r="Q589" s="153"/>
      <c r="R589" s="152">
        <f>P589+7</f>
        <v>46224</v>
      </c>
      <c r="S589" s="152">
        <f>R589+10</f>
        <v>46234</v>
      </c>
      <c r="T589" s="152">
        <f>S589+4</f>
        <v>46238</v>
      </c>
      <c r="U589" s="152">
        <f>T589+3</f>
        <v>46241</v>
      </c>
      <c r="V589" s="129">
        <v>46246</v>
      </c>
      <c r="W589" s="129">
        <v>46251</v>
      </c>
      <c r="X589" s="62"/>
      <c r="Y589" s="62"/>
      <c r="Z589" s="62"/>
    </row>
    <row r="590" spans="1:26" s="10" customFormat="1" ht="24">
      <c r="A590" s="156"/>
      <c r="B590" s="176"/>
      <c r="C590" s="173"/>
      <c r="D590" s="157"/>
      <c r="E590" s="156"/>
      <c r="F590" s="156"/>
      <c r="G590" s="54" t="s">
        <v>19</v>
      </c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62"/>
      <c r="Y590" s="62"/>
      <c r="Z590" s="62"/>
    </row>
    <row r="591" spans="1:26" s="10" customFormat="1" ht="24">
      <c r="A591" s="156">
        <v>283</v>
      </c>
      <c r="B591" s="215" t="s">
        <v>301</v>
      </c>
      <c r="C591" s="173" t="s">
        <v>303</v>
      </c>
      <c r="D591" s="157"/>
      <c r="E591" s="156">
        <v>283</v>
      </c>
      <c r="F591" s="156" t="s">
        <v>40</v>
      </c>
      <c r="G591" s="55" t="s">
        <v>18</v>
      </c>
      <c r="H591" s="143">
        <v>46092</v>
      </c>
      <c r="I591" s="143">
        <f>30+H591</f>
        <v>46122</v>
      </c>
      <c r="J591" s="143">
        <f>3+I591</f>
        <v>46125</v>
      </c>
      <c r="K591" s="143">
        <f>30+J591</f>
        <v>46155</v>
      </c>
      <c r="L591" s="143">
        <f>15+K591</f>
        <v>46170</v>
      </c>
      <c r="M591" s="152">
        <f>L591+12</f>
        <v>46182</v>
      </c>
      <c r="N591" s="152">
        <f>M591+15</f>
        <v>46197</v>
      </c>
      <c r="O591" s="152">
        <f>N591+7</f>
        <v>46204</v>
      </c>
      <c r="P591" s="152">
        <f>O591+13</f>
        <v>46217</v>
      </c>
      <c r="Q591" s="153"/>
      <c r="R591" s="152">
        <f>P591+7</f>
        <v>46224</v>
      </c>
      <c r="S591" s="152">
        <f>R591+10</f>
        <v>46234</v>
      </c>
      <c r="T591" s="152">
        <f>S591+4</f>
        <v>46238</v>
      </c>
      <c r="U591" s="152">
        <f>T591+3</f>
        <v>46241</v>
      </c>
      <c r="V591" s="129">
        <v>46246</v>
      </c>
      <c r="W591" s="129">
        <v>46251</v>
      </c>
      <c r="X591" s="62"/>
      <c r="Y591" s="62"/>
      <c r="Z591" s="62"/>
    </row>
    <row r="592" spans="1:26" s="10" customFormat="1" ht="24">
      <c r="A592" s="156"/>
      <c r="B592" s="176"/>
      <c r="C592" s="173"/>
      <c r="D592" s="157"/>
      <c r="E592" s="156"/>
      <c r="F592" s="156"/>
      <c r="G592" s="54" t="s">
        <v>19</v>
      </c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62"/>
      <c r="Y592" s="62"/>
      <c r="Z592" s="62"/>
    </row>
    <row r="593" spans="1:26" s="10" customFormat="1" ht="24">
      <c r="A593" s="156">
        <v>284</v>
      </c>
      <c r="B593" s="176" t="s">
        <v>453</v>
      </c>
      <c r="C593" s="173" t="s">
        <v>457</v>
      </c>
      <c r="D593" s="157"/>
      <c r="E593" s="156">
        <v>284</v>
      </c>
      <c r="F593" s="156" t="s">
        <v>40</v>
      </c>
      <c r="G593" s="55" t="s">
        <v>18</v>
      </c>
      <c r="H593" s="143">
        <v>46092</v>
      </c>
      <c r="I593" s="143">
        <f>30+H593</f>
        <v>46122</v>
      </c>
      <c r="J593" s="143">
        <f>3+I593</f>
        <v>46125</v>
      </c>
      <c r="K593" s="143">
        <f>30+J593</f>
        <v>46155</v>
      </c>
      <c r="L593" s="143">
        <f>15+K593</f>
        <v>46170</v>
      </c>
      <c r="M593" s="152">
        <f>L593+12</f>
        <v>46182</v>
      </c>
      <c r="N593" s="152">
        <f>M593+15</f>
        <v>46197</v>
      </c>
      <c r="O593" s="152">
        <f>N593+7</f>
        <v>46204</v>
      </c>
      <c r="P593" s="152">
        <f>O593+13</f>
        <v>46217</v>
      </c>
      <c r="Q593" s="153"/>
      <c r="R593" s="152">
        <f>P593+7</f>
        <v>46224</v>
      </c>
      <c r="S593" s="152">
        <f>R593+10</f>
        <v>46234</v>
      </c>
      <c r="T593" s="152">
        <f>S593+4</f>
        <v>46238</v>
      </c>
      <c r="U593" s="152">
        <f>T593+3</f>
        <v>46241</v>
      </c>
      <c r="V593" s="129">
        <v>46246</v>
      </c>
      <c r="W593" s="129">
        <v>46251</v>
      </c>
      <c r="X593" s="62"/>
      <c r="Y593" s="62"/>
      <c r="Z593" s="62"/>
    </row>
    <row r="594" spans="1:26" s="10" customFormat="1" ht="24">
      <c r="A594" s="156"/>
      <c r="B594" s="176"/>
      <c r="C594" s="173"/>
      <c r="D594" s="157"/>
      <c r="E594" s="156"/>
      <c r="F594" s="156"/>
      <c r="G594" s="54" t="s">
        <v>19</v>
      </c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62"/>
      <c r="Y594" s="62"/>
      <c r="Z594" s="62"/>
    </row>
    <row r="595" spans="1:26" s="10" customFormat="1" ht="24">
      <c r="A595" s="156">
        <v>285</v>
      </c>
      <c r="B595" s="176" t="s">
        <v>454</v>
      </c>
      <c r="C595" s="173" t="s">
        <v>458</v>
      </c>
      <c r="D595" s="157"/>
      <c r="E595" s="156">
        <v>285</v>
      </c>
      <c r="F595" s="156" t="s">
        <v>40</v>
      </c>
      <c r="G595" s="55" t="s">
        <v>18</v>
      </c>
      <c r="H595" s="143">
        <v>46092</v>
      </c>
      <c r="I595" s="143">
        <f>30+H595</f>
        <v>46122</v>
      </c>
      <c r="J595" s="143">
        <f>3+I595</f>
        <v>46125</v>
      </c>
      <c r="K595" s="143">
        <f>30+J595</f>
        <v>46155</v>
      </c>
      <c r="L595" s="143">
        <f>15+K595</f>
        <v>46170</v>
      </c>
      <c r="M595" s="152">
        <f>L595+12</f>
        <v>46182</v>
      </c>
      <c r="N595" s="152">
        <f>M595+15</f>
        <v>46197</v>
      </c>
      <c r="O595" s="152">
        <f>N595+7</f>
        <v>46204</v>
      </c>
      <c r="P595" s="152">
        <f>O595+13</f>
        <v>46217</v>
      </c>
      <c r="Q595" s="153"/>
      <c r="R595" s="152">
        <f>P595+7</f>
        <v>46224</v>
      </c>
      <c r="S595" s="152">
        <f>R595+10</f>
        <v>46234</v>
      </c>
      <c r="T595" s="152">
        <f>S595+4</f>
        <v>46238</v>
      </c>
      <c r="U595" s="152">
        <f>T595+3</f>
        <v>46241</v>
      </c>
      <c r="V595" s="129">
        <v>46246</v>
      </c>
      <c r="W595" s="129">
        <v>46251</v>
      </c>
      <c r="X595" s="62"/>
      <c r="Y595" s="62"/>
      <c r="Z595" s="62"/>
    </row>
    <row r="596" spans="1:26" s="10" customFormat="1" ht="24">
      <c r="A596" s="156"/>
      <c r="B596" s="176"/>
      <c r="C596" s="173"/>
      <c r="D596" s="157"/>
      <c r="E596" s="156"/>
      <c r="F596" s="156"/>
      <c r="G596" s="54" t="s">
        <v>19</v>
      </c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62"/>
      <c r="Y596" s="62"/>
      <c r="Z596" s="62"/>
    </row>
    <row r="597" spans="1:26" s="10" customFormat="1" ht="24">
      <c r="A597" s="156">
        <v>286</v>
      </c>
      <c r="B597" s="176" t="s">
        <v>455</v>
      </c>
      <c r="C597" s="173" t="s">
        <v>304</v>
      </c>
      <c r="D597" s="157"/>
      <c r="E597" s="156">
        <v>286</v>
      </c>
      <c r="F597" s="156" t="s">
        <v>40</v>
      </c>
      <c r="G597" s="55" t="s">
        <v>18</v>
      </c>
      <c r="H597" s="143">
        <v>46092</v>
      </c>
      <c r="I597" s="143">
        <f>30+H597</f>
        <v>46122</v>
      </c>
      <c r="J597" s="143">
        <f>3+I597</f>
        <v>46125</v>
      </c>
      <c r="K597" s="143">
        <f>30+J597</f>
        <v>46155</v>
      </c>
      <c r="L597" s="143">
        <f>15+K597</f>
        <v>46170</v>
      </c>
      <c r="M597" s="152">
        <f>L597+12</f>
        <v>46182</v>
      </c>
      <c r="N597" s="152">
        <f>M597+15</f>
        <v>46197</v>
      </c>
      <c r="O597" s="152">
        <f>N597+7</f>
        <v>46204</v>
      </c>
      <c r="P597" s="152">
        <f>O597+13</f>
        <v>46217</v>
      </c>
      <c r="Q597" s="153"/>
      <c r="R597" s="152">
        <f>P597+7</f>
        <v>46224</v>
      </c>
      <c r="S597" s="152">
        <f>R597+10</f>
        <v>46234</v>
      </c>
      <c r="T597" s="152">
        <f>S597+4</f>
        <v>46238</v>
      </c>
      <c r="U597" s="152">
        <f>T597+3</f>
        <v>46241</v>
      </c>
      <c r="V597" s="129">
        <v>46246</v>
      </c>
      <c r="W597" s="129">
        <v>46251</v>
      </c>
      <c r="X597" s="62"/>
      <c r="Y597" s="62"/>
      <c r="Z597" s="62"/>
    </row>
    <row r="598" spans="1:26" s="10" customFormat="1" ht="24">
      <c r="A598" s="156"/>
      <c r="B598" s="176"/>
      <c r="C598" s="173"/>
      <c r="D598" s="157"/>
      <c r="E598" s="156"/>
      <c r="F598" s="156"/>
      <c r="G598" s="54" t="s">
        <v>19</v>
      </c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62"/>
      <c r="Y598" s="62"/>
      <c r="Z598" s="62"/>
    </row>
    <row r="599" spans="1:26" s="10" customFormat="1" ht="24">
      <c r="A599" s="156">
        <v>287</v>
      </c>
      <c r="B599" s="175" t="s">
        <v>459</v>
      </c>
      <c r="C599" s="173" t="s">
        <v>457</v>
      </c>
      <c r="D599" s="157" t="s">
        <v>57</v>
      </c>
      <c r="E599" s="156">
        <v>287</v>
      </c>
      <c r="F599" s="156" t="s">
        <v>40</v>
      </c>
      <c r="G599" s="55" t="s">
        <v>18</v>
      </c>
      <c r="H599" s="143">
        <v>46092</v>
      </c>
      <c r="I599" s="143">
        <f>30+H599</f>
        <v>46122</v>
      </c>
      <c r="J599" s="143">
        <f>3+I599</f>
        <v>46125</v>
      </c>
      <c r="K599" s="143">
        <f>30+J599</f>
        <v>46155</v>
      </c>
      <c r="L599" s="143">
        <f>15+K599</f>
        <v>46170</v>
      </c>
      <c r="M599" s="152">
        <f>L599+12</f>
        <v>46182</v>
      </c>
      <c r="N599" s="152">
        <f>M599+15</f>
        <v>46197</v>
      </c>
      <c r="O599" s="152">
        <f>N599+7</f>
        <v>46204</v>
      </c>
      <c r="P599" s="152">
        <f>O599+13</f>
        <v>46217</v>
      </c>
      <c r="Q599" s="153"/>
      <c r="R599" s="152">
        <f>P599+7</f>
        <v>46224</v>
      </c>
      <c r="S599" s="152">
        <f>R599+10</f>
        <v>46234</v>
      </c>
      <c r="T599" s="152">
        <f>S599+4</f>
        <v>46238</v>
      </c>
      <c r="U599" s="152">
        <f>T599+3</f>
        <v>46241</v>
      </c>
      <c r="V599" s="129">
        <v>46246</v>
      </c>
      <c r="W599" s="129">
        <v>46251</v>
      </c>
      <c r="X599" s="62"/>
      <c r="Y599" s="62"/>
      <c r="Z599" s="62"/>
    </row>
    <row r="600" spans="1:26" s="10" customFormat="1" ht="24">
      <c r="A600" s="156"/>
      <c r="B600" s="175"/>
      <c r="C600" s="173"/>
      <c r="D600" s="157"/>
      <c r="E600" s="156"/>
      <c r="F600" s="156"/>
      <c r="G600" s="54" t="s">
        <v>19</v>
      </c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62"/>
      <c r="Y600" s="62"/>
      <c r="Z600" s="62"/>
    </row>
    <row r="601" spans="1:26" s="10" customFormat="1" ht="24">
      <c r="A601" s="156">
        <v>288</v>
      </c>
      <c r="B601" s="175" t="s">
        <v>460</v>
      </c>
      <c r="C601" s="173" t="s">
        <v>304</v>
      </c>
      <c r="D601" s="157"/>
      <c r="E601" s="156">
        <v>288</v>
      </c>
      <c r="F601" s="156" t="s">
        <v>40</v>
      </c>
      <c r="G601" s="55" t="s">
        <v>18</v>
      </c>
      <c r="H601" s="143">
        <v>46092</v>
      </c>
      <c r="I601" s="143">
        <f>30+H601</f>
        <v>46122</v>
      </c>
      <c r="J601" s="143">
        <f>3+I601</f>
        <v>46125</v>
      </c>
      <c r="K601" s="143">
        <f>30+J601</f>
        <v>46155</v>
      </c>
      <c r="L601" s="143">
        <f>15+K601</f>
        <v>46170</v>
      </c>
      <c r="M601" s="152">
        <f>L601+12</f>
        <v>46182</v>
      </c>
      <c r="N601" s="152">
        <f>M601+15</f>
        <v>46197</v>
      </c>
      <c r="O601" s="152">
        <f>N601+7</f>
        <v>46204</v>
      </c>
      <c r="P601" s="152">
        <f>O601+13</f>
        <v>46217</v>
      </c>
      <c r="Q601" s="153"/>
      <c r="R601" s="152">
        <f>P601+7</f>
        <v>46224</v>
      </c>
      <c r="S601" s="152">
        <f>R601+10</f>
        <v>46234</v>
      </c>
      <c r="T601" s="152">
        <f>S601+4</f>
        <v>46238</v>
      </c>
      <c r="U601" s="152">
        <f>T601+3</f>
        <v>46241</v>
      </c>
      <c r="V601" s="129">
        <v>46246</v>
      </c>
      <c r="W601" s="129">
        <v>46251</v>
      </c>
      <c r="X601" s="62"/>
      <c r="Y601" s="62"/>
      <c r="Z601" s="62"/>
    </row>
    <row r="602" spans="1:26" s="10" customFormat="1" ht="24">
      <c r="A602" s="156"/>
      <c r="B602" s="175"/>
      <c r="C602" s="173"/>
      <c r="D602" s="157"/>
      <c r="E602" s="156"/>
      <c r="F602" s="156"/>
      <c r="G602" s="54" t="s">
        <v>19</v>
      </c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62"/>
      <c r="Y602" s="62"/>
      <c r="Z602" s="62"/>
    </row>
    <row r="603" spans="1:26" s="10" customFormat="1" ht="24">
      <c r="A603" s="156">
        <v>289</v>
      </c>
      <c r="B603" s="176" t="s">
        <v>302</v>
      </c>
      <c r="C603" s="173" t="s">
        <v>303</v>
      </c>
      <c r="D603" s="157"/>
      <c r="E603" s="156">
        <v>289</v>
      </c>
      <c r="F603" s="156" t="s">
        <v>40</v>
      </c>
      <c r="G603" s="126" t="s">
        <v>18</v>
      </c>
      <c r="H603" s="143">
        <v>46093</v>
      </c>
      <c r="I603" s="143">
        <f>32+H603</f>
        <v>46125</v>
      </c>
      <c r="J603" s="143">
        <f>3+I603</f>
        <v>46128</v>
      </c>
      <c r="K603" s="143">
        <f>32+J603</f>
        <v>46160</v>
      </c>
      <c r="L603" s="143">
        <f>15+K603</f>
        <v>46175</v>
      </c>
      <c r="M603" s="143">
        <f>L603+13</f>
        <v>46188</v>
      </c>
      <c r="N603" s="143">
        <f>M603+15</f>
        <v>46203</v>
      </c>
      <c r="O603" s="143">
        <f>N603+7</f>
        <v>46210</v>
      </c>
      <c r="P603" s="143">
        <f>O603+13</f>
        <v>46223</v>
      </c>
      <c r="Q603" s="153"/>
      <c r="R603" s="143">
        <f>P603+7</f>
        <v>46230</v>
      </c>
      <c r="S603" s="143">
        <f>R603+10</f>
        <v>46240</v>
      </c>
      <c r="T603" s="143">
        <f>S603+4</f>
        <v>46244</v>
      </c>
      <c r="U603" s="143">
        <f>T603+3</f>
        <v>46247</v>
      </c>
      <c r="V603" s="129">
        <v>46251</v>
      </c>
      <c r="W603" s="129">
        <v>46258</v>
      </c>
      <c r="X603" s="62"/>
      <c r="Y603" s="62"/>
      <c r="Z603" s="62"/>
    </row>
    <row r="604" spans="1:26" s="10" customFormat="1" ht="24">
      <c r="A604" s="156"/>
      <c r="B604" s="176"/>
      <c r="C604" s="173"/>
      <c r="D604" s="157"/>
      <c r="E604" s="156"/>
      <c r="F604" s="156"/>
      <c r="G604" s="54" t="s">
        <v>19</v>
      </c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62"/>
      <c r="Y604" s="62"/>
      <c r="Z604" s="62"/>
    </row>
    <row r="605" spans="1:26" s="10" customFormat="1" ht="24">
      <c r="A605" s="156">
        <v>290</v>
      </c>
      <c r="B605" s="176" t="s">
        <v>461</v>
      </c>
      <c r="C605" s="173" t="s">
        <v>130</v>
      </c>
      <c r="D605" s="157"/>
      <c r="E605" s="156">
        <v>290</v>
      </c>
      <c r="F605" s="156" t="s">
        <v>40</v>
      </c>
      <c r="G605" s="55" t="s">
        <v>18</v>
      </c>
      <c r="H605" s="152">
        <v>46093</v>
      </c>
      <c r="I605" s="143">
        <f>32+H605</f>
        <v>46125</v>
      </c>
      <c r="J605" s="143">
        <f>3+I605</f>
        <v>46128</v>
      </c>
      <c r="K605" s="143">
        <f>32+J605</f>
        <v>46160</v>
      </c>
      <c r="L605" s="143">
        <f>15+K605</f>
        <v>46175</v>
      </c>
      <c r="M605" s="143">
        <f>L605+13</f>
        <v>46188</v>
      </c>
      <c r="N605" s="152">
        <f>M605+15</f>
        <v>46203</v>
      </c>
      <c r="O605" s="152">
        <f>N605+7</f>
        <v>46210</v>
      </c>
      <c r="P605" s="152">
        <f>O605+13</f>
        <v>46223</v>
      </c>
      <c r="Q605" s="153"/>
      <c r="R605" s="152">
        <f>P605+7</f>
        <v>46230</v>
      </c>
      <c r="S605" s="152">
        <f>R605+10</f>
        <v>46240</v>
      </c>
      <c r="T605" s="152">
        <f>S605+4</f>
        <v>46244</v>
      </c>
      <c r="U605" s="152">
        <f>T605+3</f>
        <v>46247</v>
      </c>
      <c r="V605" s="129">
        <v>46251</v>
      </c>
      <c r="W605" s="129">
        <v>46258</v>
      </c>
      <c r="X605" s="62"/>
      <c r="Y605" s="62"/>
      <c r="Z605" s="62"/>
    </row>
    <row r="606" spans="1:26" s="10" customFormat="1" ht="24">
      <c r="A606" s="156"/>
      <c r="B606" s="176"/>
      <c r="C606" s="173"/>
      <c r="D606" s="157"/>
      <c r="E606" s="156"/>
      <c r="F606" s="156"/>
      <c r="G606" s="54" t="s">
        <v>19</v>
      </c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62"/>
      <c r="Y606" s="62"/>
      <c r="Z606" s="62"/>
    </row>
    <row r="607" spans="1:26" s="10" customFormat="1" ht="24" customHeight="1">
      <c r="A607" s="156">
        <v>291</v>
      </c>
      <c r="B607" s="176" t="s">
        <v>462</v>
      </c>
      <c r="C607" s="173" t="s">
        <v>463</v>
      </c>
      <c r="D607" s="157"/>
      <c r="E607" s="156">
        <v>291</v>
      </c>
      <c r="F607" s="156" t="s">
        <v>40</v>
      </c>
      <c r="G607" s="55" t="s">
        <v>18</v>
      </c>
      <c r="H607" s="152">
        <v>46093</v>
      </c>
      <c r="I607" s="143">
        <f>32+H607</f>
        <v>46125</v>
      </c>
      <c r="J607" s="143">
        <f>3+I607</f>
        <v>46128</v>
      </c>
      <c r="K607" s="143">
        <f>32+J607</f>
        <v>46160</v>
      </c>
      <c r="L607" s="143">
        <f>15+K607</f>
        <v>46175</v>
      </c>
      <c r="M607" s="143">
        <f>L607+13</f>
        <v>46188</v>
      </c>
      <c r="N607" s="152">
        <f>M607+15</f>
        <v>46203</v>
      </c>
      <c r="O607" s="152">
        <f>N607+7</f>
        <v>46210</v>
      </c>
      <c r="P607" s="152">
        <f>O607+13</f>
        <v>46223</v>
      </c>
      <c r="Q607" s="153"/>
      <c r="R607" s="152">
        <f>P607+7</f>
        <v>46230</v>
      </c>
      <c r="S607" s="152">
        <f>R607+10</f>
        <v>46240</v>
      </c>
      <c r="T607" s="152">
        <f>S607+4</f>
        <v>46244</v>
      </c>
      <c r="U607" s="152">
        <f>T607+3</f>
        <v>46247</v>
      </c>
      <c r="V607" s="129">
        <v>46251</v>
      </c>
      <c r="W607" s="129">
        <v>46258</v>
      </c>
      <c r="X607" s="62"/>
      <c r="Y607" s="62"/>
      <c r="Z607" s="62"/>
    </row>
    <row r="608" spans="1:26" s="10" customFormat="1" ht="24">
      <c r="A608" s="156"/>
      <c r="B608" s="176"/>
      <c r="C608" s="173"/>
      <c r="D608" s="157"/>
      <c r="E608" s="156"/>
      <c r="F608" s="156"/>
      <c r="G608" s="54" t="s">
        <v>19</v>
      </c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62"/>
      <c r="Y608" s="62"/>
      <c r="Z608" s="62"/>
    </row>
    <row r="609" spans="1:26" s="10" customFormat="1" ht="24" customHeight="1">
      <c r="A609" s="156">
        <v>292</v>
      </c>
      <c r="B609" s="176" t="s">
        <v>306</v>
      </c>
      <c r="C609" s="173"/>
      <c r="D609" s="157" t="s">
        <v>305</v>
      </c>
      <c r="E609" s="156">
        <v>292</v>
      </c>
      <c r="F609" s="156" t="s">
        <v>40</v>
      </c>
      <c r="G609" s="55" t="s">
        <v>18</v>
      </c>
      <c r="H609" s="152">
        <v>46093</v>
      </c>
      <c r="I609" s="143">
        <f>32+H609</f>
        <v>46125</v>
      </c>
      <c r="J609" s="143">
        <f>3+I609</f>
        <v>46128</v>
      </c>
      <c r="K609" s="143">
        <f>32+J609</f>
        <v>46160</v>
      </c>
      <c r="L609" s="143">
        <f>15+K609</f>
        <v>46175</v>
      </c>
      <c r="M609" s="143">
        <f>L609+13</f>
        <v>46188</v>
      </c>
      <c r="N609" s="152">
        <f>M609+15</f>
        <v>46203</v>
      </c>
      <c r="O609" s="152">
        <f>N609+7</f>
        <v>46210</v>
      </c>
      <c r="P609" s="152">
        <f>O609+13</f>
        <v>46223</v>
      </c>
      <c r="Q609" s="153"/>
      <c r="R609" s="152">
        <f>P609+7</f>
        <v>46230</v>
      </c>
      <c r="S609" s="152">
        <f>R609+10</f>
        <v>46240</v>
      </c>
      <c r="T609" s="152">
        <f>S609+4</f>
        <v>46244</v>
      </c>
      <c r="U609" s="152">
        <f>T609+3</f>
        <v>46247</v>
      </c>
      <c r="V609" s="129">
        <v>46251</v>
      </c>
      <c r="W609" s="129">
        <v>46258</v>
      </c>
      <c r="X609" s="62"/>
      <c r="Y609" s="62"/>
      <c r="Z609" s="62"/>
    </row>
    <row r="610" spans="1:26" s="10" customFormat="1" ht="24">
      <c r="A610" s="156"/>
      <c r="B610" s="176"/>
      <c r="C610" s="173"/>
      <c r="D610" s="157"/>
      <c r="E610" s="156"/>
      <c r="F610" s="156"/>
      <c r="G610" s="54" t="s">
        <v>19</v>
      </c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62"/>
      <c r="Y610" s="62"/>
      <c r="Z610" s="62"/>
    </row>
    <row r="611" spans="1:26" s="10" customFormat="1" ht="24" customHeight="1">
      <c r="A611" s="156">
        <v>293</v>
      </c>
      <c r="B611" s="176" t="s">
        <v>307</v>
      </c>
      <c r="C611" s="173" t="s">
        <v>304</v>
      </c>
      <c r="D611" s="157" t="s">
        <v>59</v>
      </c>
      <c r="E611" s="156">
        <v>293</v>
      </c>
      <c r="F611" s="156" t="s">
        <v>40</v>
      </c>
      <c r="G611" s="55" t="s">
        <v>18</v>
      </c>
      <c r="H611" s="152">
        <v>46093</v>
      </c>
      <c r="I611" s="143">
        <f>32+H611</f>
        <v>46125</v>
      </c>
      <c r="J611" s="143">
        <f>3+I611</f>
        <v>46128</v>
      </c>
      <c r="K611" s="143">
        <f>32+J611</f>
        <v>46160</v>
      </c>
      <c r="L611" s="143">
        <f>15+K611</f>
        <v>46175</v>
      </c>
      <c r="M611" s="143">
        <f>L611+13</f>
        <v>46188</v>
      </c>
      <c r="N611" s="152">
        <f>M611+15</f>
        <v>46203</v>
      </c>
      <c r="O611" s="152">
        <f>N611+7</f>
        <v>46210</v>
      </c>
      <c r="P611" s="152">
        <f>O611+13</f>
        <v>46223</v>
      </c>
      <c r="Q611" s="153"/>
      <c r="R611" s="152">
        <f>P611+7</f>
        <v>46230</v>
      </c>
      <c r="S611" s="152">
        <f>R611+10</f>
        <v>46240</v>
      </c>
      <c r="T611" s="152">
        <f>S611+4</f>
        <v>46244</v>
      </c>
      <c r="U611" s="152">
        <f>T611+3</f>
        <v>46247</v>
      </c>
      <c r="V611" s="129">
        <v>46251</v>
      </c>
      <c r="W611" s="129">
        <v>46258</v>
      </c>
      <c r="X611" s="62"/>
      <c r="Y611" s="62"/>
      <c r="Z611" s="62"/>
    </row>
    <row r="612" spans="1:26" s="10" customFormat="1" ht="24">
      <c r="A612" s="156"/>
      <c r="B612" s="176"/>
      <c r="C612" s="173"/>
      <c r="D612" s="157"/>
      <c r="E612" s="156"/>
      <c r="F612" s="156"/>
      <c r="G612" s="54" t="s">
        <v>19</v>
      </c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62"/>
      <c r="Y612" s="62"/>
      <c r="Z612" s="62"/>
    </row>
    <row r="613" spans="1:26" s="10" customFormat="1" ht="23.25" customHeight="1">
      <c r="A613" s="156">
        <v>294</v>
      </c>
      <c r="B613" s="176" t="s">
        <v>308</v>
      </c>
      <c r="C613" s="173"/>
      <c r="D613" s="157"/>
      <c r="E613" s="156">
        <v>294</v>
      </c>
      <c r="F613" s="156" t="s">
        <v>40</v>
      </c>
      <c r="G613" s="55" t="s">
        <v>18</v>
      </c>
      <c r="H613" s="152">
        <v>46093</v>
      </c>
      <c r="I613" s="143">
        <f>32+H613</f>
        <v>46125</v>
      </c>
      <c r="J613" s="143">
        <f>3+I613</f>
        <v>46128</v>
      </c>
      <c r="K613" s="143">
        <f>32+J613</f>
        <v>46160</v>
      </c>
      <c r="L613" s="143">
        <f>15+K613</f>
        <v>46175</v>
      </c>
      <c r="M613" s="143">
        <f>L613+13</f>
        <v>46188</v>
      </c>
      <c r="N613" s="152">
        <f>M613+15</f>
        <v>46203</v>
      </c>
      <c r="O613" s="152">
        <f>N613+7</f>
        <v>46210</v>
      </c>
      <c r="P613" s="152">
        <f>O613+13</f>
        <v>46223</v>
      </c>
      <c r="Q613" s="153"/>
      <c r="R613" s="152">
        <f>P613+7</f>
        <v>46230</v>
      </c>
      <c r="S613" s="152">
        <f>R613+10</f>
        <v>46240</v>
      </c>
      <c r="T613" s="152">
        <f>S613+4</f>
        <v>46244</v>
      </c>
      <c r="U613" s="152">
        <f>T613+3</f>
        <v>46247</v>
      </c>
      <c r="V613" s="129">
        <v>46251</v>
      </c>
      <c r="W613" s="129">
        <v>46258</v>
      </c>
      <c r="X613" s="62"/>
      <c r="Y613" s="62"/>
      <c r="Z613" s="62"/>
    </row>
    <row r="614" spans="1:26" s="10" customFormat="1" ht="24">
      <c r="A614" s="156"/>
      <c r="B614" s="176"/>
      <c r="C614" s="173"/>
      <c r="D614" s="157"/>
      <c r="E614" s="156"/>
      <c r="F614" s="156"/>
      <c r="G614" s="54" t="s">
        <v>19</v>
      </c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62"/>
      <c r="Y614" s="62"/>
      <c r="Z614" s="62"/>
    </row>
    <row r="615" spans="1:26" s="10" customFormat="1" ht="23.25" customHeight="1">
      <c r="A615" s="156">
        <v>295</v>
      </c>
      <c r="B615" s="176" t="s">
        <v>309</v>
      </c>
      <c r="C615" s="173"/>
      <c r="D615" s="157"/>
      <c r="E615" s="156">
        <v>295</v>
      </c>
      <c r="F615" s="156" t="s">
        <v>40</v>
      </c>
      <c r="G615" s="55" t="s">
        <v>18</v>
      </c>
      <c r="H615" s="152">
        <v>46093</v>
      </c>
      <c r="I615" s="143">
        <f>32+H615</f>
        <v>46125</v>
      </c>
      <c r="J615" s="143">
        <f>3+I615</f>
        <v>46128</v>
      </c>
      <c r="K615" s="143">
        <f>32+J615</f>
        <v>46160</v>
      </c>
      <c r="L615" s="143">
        <f>15+K615</f>
        <v>46175</v>
      </c>
      <c r="M615" s="143">
        <f>L615+13</f>
        <v>46188</v>
      </c>
      <c r="N615" s="152">
        <f>M615+15</f>
        <v>46203</v>
      </c>
      <c r="O615" s="152">
        <f>N615+7</f>
        <v>46210</v>
      </c>
      <c r="P615" s="152">
        <f>O615+13</f>
        <v>46223</v>
      </c>
      <c r="Q615" s="153"/>
      <c r="R615" s="152">
        <f>P615+7</f>
        <v>46230</v>
      </c>
      <c r="S615" s="152">
        <f>R615+10</f>
        <v>46240</v>
      </c>
      <c r="T615" s="152">
        <f>S615+4</f>
        <v>46244</v>
      </c>
      <c r="U615" s="152">
        <f>T615+3</f>
        <v>46247</v>
      </c>
      <c r="V615" s="129">
        <v>46251</v>
      </c>
      <c r="W615" s="129">
        <v>46258</v>
      </c>
      <c r="X615" s="62"/>
      <c r="Y615" s="62"/>
      <c r="Z615" s="62"/>
    </row>
    <row r="616" spans="1:26" s="10" customFormat="1" ht="24">
      <c r="A616" s="156"/>
      <c r="B616" s="176"/>
      <c r="C616" s="173"/>
      <c r="D616" s="157"/>
      <c r="E616" s="156"/>
      <c r="F616" s="156"/>
      <c r="G616" s="54" t="s">
        <v>19</v>
      </c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62"/>
      <c r="Y616" s="62"/>
      <c r="Z616" s="62"/>
    </row>
    <row r="617" spans="1:26" s="10" customFormat="1" ht="24" customHeight="1">
      <c r="A617" s="156">
        <v>296</v>
      </c>
      <c r="B617" s="176" t="s">
        <v>310</v>
      </c>
      <c r="C617" s="173"/>
      <c r="D617" s="157"/>
      <c r="E617" s="156">
        <v>296</v>
      </c>
      <c r="F617" s="156" t="s">
        <v>40</v>
      </c>
      <c r="G617" s="55" t="s">
        <v>18</v>
      </c>
      <c r="H617" s="152">
        <v>46093</v>
      </c>
      <c r="I617" s="143">
        <f>32+H617</f>
        <v>46125</v>
      </c>
      <c r="J617" s="143">
        <f>3+I617</f>
        <v>46128</v>
      </c>
      <c r="K617" s="143">
        <f>32+J617</f>
        <v>46160</v>
      </c>
      <c r="L617" s="143">
        <f>15+K617</f>
        <v>46175</v>
      </c>
      <c r="M617" s="143">
        <f>L617+13</f>
        <v>46188</v>
      </c>
      <c r="N617" s="152">
        <f>M617+15</f>
        <v>46203</v>
      </c>
      <c r="O617" s="152">
        <f>N617+7</f>
        <v>46210</v>
      </c>
      <c r="P617" s="152">
        <f>O617+13</f>
        <v>46223</v>
      </c>
      <c r="Q617" s="153"/>
      <c r="R617" s="152">
        <f>P617+7</f>
        <v>46230</v>
      </c>
      <c r="S617" s="152">
        <f>R617+10</f>
        <v>46240</v>
      </c>
      <c r="T617" s="152">
        <f>S617+4</f>
        <v>46244</v>
      </c>
      <c r="U617" s="152">
        <f>T617+3</f>
        <v>46247</v>
      </c>
      <c r="V617" s="129">
        <v>46251</v>
      </c>
      <c r="W617" s="129">
        <v>46258</v>
      </c>
      <c r="X617" s="62"/>
      <c r="Y617" s="62"/>
      <c r="Z617" s="62"/>
    </row>
    <row r="618" spans="1:26" s="10" customFormat="1" ht="24">
      <c r="A618" s="156"/>
      <c r="B618" s="176"/>
      <c r="C618" s="173"/>
      <c r="D618" s="157"/>
      <c r="E618" s="156"/>
      <c r="F618" s="156"/>
      <c r="G618" s="54" t="s">
        <v>19</v>
      </c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62"/>
      <c r="Y618" s="62"/>
      <c r="Z618" s="62"/>
    </row>
    <row r="619" spans="1:26" s="10" customFormat="1" ht="24" customHeight="1">
      <c r="A619" s="156">
        <v>297</v>
      </c>
      <c r="B619" s="172" t="s">
        <v>311</v>
      </c>
      <c r="C619" s="173"/>
      <c r="D619" s="157" t="s">
        <v>59</v>
      </c>
      <c r="E619" s="156">
        <v>297</v>
      </c>
      <c r="F619" s="156" t="s">
        <v>40</v>
      </c>
      <c r="G619" s="55" t="s">
        <v>18</v>
      </c>
      <c r="H619" s="152">
        <v>46093</v>
      </c>
      <c r="I619" s="143">
        <f>32+H619</f>
        <v>46125</v>
      </c>
      <c r="J619" s="143">
        <f>3+I619</f>
        <v>46128</v>
      </c>
      <c r="K619" s="143">
        <f>32+J619</f>
        <v>46160</v>
      </c>
      <c r="L619" s="143">
        <f>15+K619</f>
        <v>46175</v>
      </c>
      <c r="M619" s="143">
        <f>L619+13</f>
        <v>46188</v>
      </c>
      <c r="N619" s="152">
        <f>M619+15</f>
        <v>46203</v>
      </c>
      <c r="O619" s="152">
        <f>N619+7</f>
        <v>46210</v>
      </c>
      <c r="P619" s="152">
        <f>O619+13</f>
        <v>46223</v>
      </c>
      <c r="Q619" s="153"/>
      <c r="R619" s="152">
        <f>P619+7</f>
        <v>46230</v>
      </c>
      <c r="S619" s="152">
        <f>R619+10</f>
        <v>46240</v>
      </c>
      <c r="T619" s="152">
        <f>S619+4</f>
        <v>46244</v>
      </c>
      <c r="U619" s="152">
        <f>T619+3</f>
        <v>46247</v>
      </c>
      <c r="V619" s="129">
        <v>46251</v>
      </c>
      <c r="W619" s="129">
        <v>46258</v>
      </c>
      <c r="X619" s="62"/>
      <c r="Y619" s="62"/>
      <c r="Z619" s="62"/>
    </row>
    <row r="620" spans="1:26" s="10" customFormat="1" ht="24">
      <c r="A620" s="156"/>
      <c r="B620" s="172"/>
      <c r="C620" s="173"/>
      <c r="D620" s="157"/>
      <c r="E620" s="156"/>
      <c r="F620" s="156"/>
      <c r="G620" s="54" t="s">
        <v>19</v>
      </c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62"/>
      <c r="Y620" s="62"/>
      <c r="Z620" s="62"/>
    </row>
    <row r="621" spans="1:26" s="10" customFormat="1" ht="24">
      <c r="A621" s="156">
        <v>298</v>
      </c>
      <c r="B621" s="172" t="s">
        <v>464</v>
      </c>
      <c r="C621" s="173" t="s">
        <v>300</v>
      </c>
      <c r="D621" s="157" t="s">
        <v>57</v>
      </c>
      <c r="E621" s="156">
        <v>298</v>
      </c>
      <c r="F621" s="156" t="s">
        <v>40</v>
      </c>
      <c r="G621" s="55" t="s">
        <v>18</v>
      </c>
      <c r="H621" s="152">
        <v>46093</v>
      </c>
      <c r="I621" s="143">
        <f>32+H621</f>
        <v>46125</v>
      </c>
      <c r="J621" s="143">
        <f>3+I621</f>
        <v>46128</v>
      </c>
      <c r="K621" s="143">
        <f>32+J621</f>
        <v>46160</v>
      </c>
      <c r="L621" s="143">
        <f>15+K621</f>
        <v>46175</v>
      </c>
      <c r="M621" s="143">
        <f>L621+13</f>
        <v>46188</v>
      </c>
      <c r="N621" s="152">
        <f>M621+15</f>
        <v>46203</v>
      </c>
      <c r="O621" s="152">
        <f>N621+7</f>
        <v>46210</v>
      </c>
      <c r="P621" s="152">
        <f>O621+13</f>
        <v>46223</v>
      </c>
      <c r="Q621" s="153"/>
      <c r="R621" s="152">
        <f>P621+7</f>
        <v>46230</v>
      </c>
      <c r="S621" s="152">
        <f>R621+10</f>
        <v>46240</v>
      </c>
      <c r="T621" s="152">
        <f>S621+4</f>
        <v>46244</v>
      </c>
      <c r="U621" s="152">
        <f>T621+3</f>
        <v>46247</v>
      </c>
      <c r="V621" s="129">
        <v>46251</v>
      </c>
      <c r="W621" s="129">
        <v>46258</v>
      </c>
      <c r="X621" s="62"/>
      <c r="Y621" s="62"/>
      <c r="Z621" s="62"/>
    </row>
    <row r="622" spans="1:26" s="10" customFormat="1" ht="24">
      <c r="A622" s="156"/>
      <c r="B622" s="172"/>
      <c r="C622" s="173"/>
      <c r="D622" s="157"/>
      <c r="E622" s="156"/>
      <c r="F622" s="156"/>
      <c r="G622" s="54" t="s">
        <v>19</v>
      </c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62"/>
      <c r="Y622" s="62"/>
      <c r="Z622" s="62"/>
    </row>
    <row r="623" spans="1:26" s="10" customFormat="1" ht="31.5" customHeight="1">
      <c r="A623" s="156">
        <v>299</v>
      </c>
      <c r="B623" s="172" t="s">
        <v>465</v>
      </c>
      <c r="C623" s="174" t="s">
        <v>304</v>
      </c>
      <c r="D623" s="157" t="s">
        <v>59</v>
      </c>
      <c r="E623" s="156">
        <v>299</v>
      </c>
      <c r="F623" s="156" t="s">
        <v>40</v>
      </c>
      <c r="G623" s="55" t="s">
        <v>18</v>
      </c>
      <c r="H623" s="152">
        <v>46093</v>
      </c>
      <c r="I623" s="143">
        <f>32+H623</f>
        <v>46125</v>
      </c>
      <c r="J623" s="143">
        <f>3+I623</f>
        <v>46128</v>
      </c>
      <c r="K623" s="143">
        <f>32+J623</f>
        <v>46160</v>
      </c>
      <c r="L623" s="143">
        <f>15+K623</f>
        <v>46175</v>
      </c>
      <c r="M623" s="143">
        <f>L623+13</f>
        <v>46188</v>
      </c>
      <c r="N623" s="152">
        <f>M623+15</f>
        <v>46203</v>
      </c>
      <c r="O623" s="152">
        <f>N623+7</f>
        <v>46210</v>
      </c>
      <c r="P623" s="152">
        <f>O623+13</f>
        <v>46223</v>
      </c>
      <c r="Q623" s="153"/>
      <c r="R623" s="152">
        <f>P623+7</f>
        <v>46230</v>
      </c>
      <c r="S623" s="152">
        <f>R623+10</f>
        <v>46240</v>
      </c>
      <c r="T623" s="152">
        <f>S623+4</f>
        <v>46244</v>
      </c>
      <c r="U623" s="152">
        <f>T623+3</f>
        <v>46247</v>
      </c>
      <c r="V623" s="129">
        <v>46251</v>
      </c>
      <c r="W623" s="129">
        <v>46258</v>
      </c>
      <c r="X623" s="62"/>
      <c r="Y623" s="62"/>
      <c r="Z623" s="62"/>
    </row>
    <row r="624" spans="1:26" s="10" customFormat="1" ht="24">
      <c r="A624" s="156"/>
      <c r="B624" s="172"/>
      <c r="C624" s="174"/>
      <c r="D624" s="157"/>
      <c r="E624" s="156"/>
      <c r="F624" s="156"/>
      <c r="G624" s="54" t="s">
        <v>19</v>
      </c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62"/>
      <c r="Y624" s="62"/>
      <c r="Z624" s="62"/>
    </row>
    <row r="625" spans="2:19" s="10" customFormat="1" ht="16" thickBot="1"/>
    <row r="626" spans="2:19" s="10" customFormat="1" ht="34.5" customHeight="1">
      <c r="B626" s="224" t="s">
        <v>31</v>
      </c>
      <c r="C626" s="225"/>
      <c r="D626" s="225"/>
      <c r="E626" s="226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</row>
    <row r="627" spans="2:19" s="10" customFormat="1" ht="19">
      <c r="B627" s="227" t="s">
        <v>73</v>
      </c>
      <c r="C627" s="227"/>
      <c r="D627" s="227"/>
      <c r="E627" s="227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</row>
    <row r="628" spans="2:19" s="10" customFormat="1" ht="30.75" customHeight="1" thickBot="1"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</row>
    <row r="629" spans="2:19" s="10" customFormat="1" ht="22" thickBot="1">
      <c r="B629" s="121"/>
      <c r="C629" s="228" t="s">
        <v>39</v>
      </c>
      <c r="D629" s="229"/>
      <c r="E629" s="229"/>
      <c r="F629" s="229"/>
      <c r="G629" s="230"/>
      <c r="H629" s="61"/>
      <c r="I629" s="231" t="s">
        <v>50</v>
      </c>
      <c r="J629" s="232"/>
      <c r="K629" s="233" t="s">
        <v>51</v>
      </c>
      <c r="L629" s="234"/>
      <c r="M629" s="235"/>
      <c r="N629" s="61"/>
      <c r="O629" s="236" t="s">
        <v>56</v>
      </c>
      <c r="P629" s="237"/>
      <c r="Q629" s="237"/>
      <c r="R629" s="237"/>
      <c r="S629" s="238"/>
    </row>
    <row r="630" spans="2:19" s="10" customFormat="1" ht="22" thickBot="1">
      <c r="B630" s="121" t="s">
        <v>479</v>
      </c>
      <c r="C630" s="15" t="s">
        <v>40</v>
      </c>
      <c r="D630" s="8"/>
      <c r="E630" s="239" t="s">
        <v>41</v>
      </c>
      <c r="F630" s="240"/>
      <c r="G630" s="241"/>
      <c r="H630" s="61"/>
      <c r="I630" s="242">
        <v>1</v>
      </c>
      <c r="J630" s="243"/>
      <c r="K630" s="244" t="s">
        <v>53</v>
      </c>
      <c r="L630" s="245"/>
      <c r="M630" s="246"/>
      <c r="N630" s="61"/>
      <c r="O630" s="19" t="s">
        <v>57</v>
      </c>
      <c r="P630" s="247" t="s">
        <v>58</v>
      </c>
      <c r="Q630" s="248"/>
      <c r="R630" s="248"/>
      <c r="S630" s="249"/>
    </row>
    <row r="631" spans="2:19" s="10" customFormat="1" ht="22" thickBot="1">
      <c r="B631" s="121" t="s">
        <v>34</v>
      </c>
      <c r="C631" s="16" t="s">
        <v>42</v>
      </c>
      <c r="D631" s="9"/>
      <c r="E631" s="216" t="s">
        <v>43</v>
      </c>
      <c r="F631" s="217"/>
      <c r="G631" s="218"/>
      <c r="H631" s="61"/>
      <c r="I631" s="250">
        <v>2</v>
      </c>
      <c r="J631" s="251"/>
      <c r="K631" s="244" t="s">
        <v>54</v>
      </c>
      <c r="L631" s="245"/>
      <c r="M631" s="246"/>
      <c r="N631" s="61"/>
      <c r="O631" s="20" t="s">
        <v>59</v>
      </c>
      <c r="P631" s="247" t="s">
        <v>60</v>
      </c>
      <c r="Q631" s="248"/>
      <c r="R631" s="248"/>
      <c r="S631" s="249"/>
    </row>
    <row r="632" spans="2:19" s="10" customFormat="1" ht="22" thickBot="1">
      <c r="B632" s="121" t="s">
        <v>35</v>
      </c>
      <c r="C632" s="15" t="s">
        <v>44</v>
      </c>
      <c r="D632" s="8"/>
      <c r="E632" s="216" t="s">
        <v>45</v>
      </c>
      <c r="F632" s="217"/>
      <c r="G632" s="218"/>
      <c r="H632" s="61"/>
      <c r="I632" s="250">
        <v>3</v>
      </c>
      <c r="J632" s="251"/>
      <c r="K632" s="244" t="s">
        <v>55</v>
      </c>
      <c r="L632" s="245"/>
      <c r="M632" s="246"/>
      <c r="N632" s="61"/>
      <c r="O632" s="21" t="s">
        <v>61</v>
      </c>
      <c r="P632" s="252" t="s">
        <v>62</v>
      </c>
      <c r="Q632" s="253"/>
      <c r="R632" s="253"/>
      <c r="S632" s="254"/>
    </row>
    <row r="633" spans="2:19" s="10" customFormat="1" ht="22" thickBot="1">
      <c r="B633" s="121" t="s">
        <v>36</v>
      </c>
      <c r="C633" s="16" t="s">
        <v>46</v>
      </c>
      <c r="D633" s="9"/>
      <c r="E633" s="216" t="s">
        <v>47</v>
      </c>
      <c r="F633" s="217"/>
      <c r="G633" s="218"/>
      <c r="H633" s="61"/>
      <c r="I633" s="219">
        <v>4</v>
      </c>
      <c r="J633" s="220"/>
      <c r="K633" s="221" t="s">
        <v>52</v>
      </c>
      <c r="L633" s="222"/>
      <c r="M633" s="223"/>
      <c r="N633" s="61"/>
      <c r="O633" s="61"/>
      <c r="P633" s="61"/>
      <c r="Q633" s="61"/>
      <c r="R633" s="61"/>
      <c r="S633" s="61"/>
    </row>
    <row r="634" spans="2:19" s="10" customFormat="1" ht="23.25" customHeight="1"/>
    <row r="635" spans="2:19" s="10" customFormat="1"/>
    <row r="636" spans="2:19" s="10" customFormat="1"/>
    <row r="637" spans="2:19" s="10" customFormat="1"/>
    <row r="638" spans="2:19" s="10" customFormat="1"/>
    <row r="639" spans="2:19" s="10" customFormat="1"/>
    <row r="640" spans="2:19" s="10" customFormat="1"/>
    <row r="641" s="10" customFormat="1"/>
    <row r="642" s="10" customFormat="1"/>
    <row r="643" s="10" customFormat="1" ht="18.75" customHeight="1"/>
    <row r="644" s="10" customFormat="1"/>
    <row r="645" s="10" customFormat="1"/>
  </sheetData>
  <mergeCells count="1357">
    <mergeCell ref="E633:G633"/>
    <mergeCell ref="I633:J633"/>
    <mergeCell ref="K633:M633"/>
    <mergeCell ref="B626:E626"/>
    <mergeCell ref="B627:E627"/>
    <mergeCell ref="C629:G629"/>
    <mergeCell ref="I629:J629"/>
    <mergeCell ref="K629:M629"/>
    <mergeCell ref="O629:S629"/>
    <mergeCell ref="E630:G630"/>
    <mergeCell ref="I630:J630"/>
    <mergeCell ref="K630:M630"/>
    <mergeCell ref="P630:S630"/>
    <mergeCell ref="E631:G631"/>
    <mergeCell ref="I631:J631"/>
    <mergeCell ref="K631:M631"/>
    <mergeCell ref="P631:S631"/>
    <mergeCell ref="E632:G632"/>
    <mergeCell ref="I632:J632"/>
    <mergeCell ref="K632:M632"/>
    <mergeCell ref="P632:S632"/>
    <mergeCell ref="F211:F212"/>
    <mergeCell ref="E231:E232"/>
    <mergeCell ref="F231:F232"/>
    <mergeCell ref="A231:A232"/>
    <mergeCell ref="B231:B232"/>
    <mergeCell ref="A233:A234"/>
    <mergeCell ref="B233:B234"/>
    <mergeCell ref="F233:F234"/>
    <mergeCell ref="E233:E234"/>
    <mergeCell ref="B139:B140"/>
    <mergeCell ref="A139:A140"/>
    <mergeCell ref="E139:E140"/>
    <mergeCell ref="F139:F140"/>
    <mergeCell ref="B185:B186"/>
    <mergeCell ref="B187:B188"/>
    <mergeCell ref="B189:B190"/>
    <mergeCell ref="B191:B192"/>
    <mergeCell ref="B193:B194"/>
    <mergeCell ref="A185:A186"/>
    <mergeCell ref="A187:A188"/>
    <mergeCell ref="A189:A190"/>
    <mergeCell ref="A191:A192"/>
    <mergeCell ref="A193:A194"/>
    <mergeCell ref="E185:E186"/>
    <mergeCell ref="E187:E188"/>
    <mergeCell ref="B203:B204"/>
    <mergeCell ref="E203:E204"/>
    <mergeCell ref="F203:F204"/>
    <mergeCell ref="C133:C200"/>
    <mergeCell ref="B137:B138"/>
    <mergeCell ref="A137:A138"/>
    <mergeCell ref="E137:E138"/>
    <mergeCell ref="F137:F138"/>
    <mergeCell ref="A258:A259"/>
    <mergeCell ref="A402:A403"/>
    <mergeCell ref="B402:B403"/>
    <mergeCell ref="E308:E309"/>
    <mergeCell ref="E380:E381"/>
    <mergeCell ref="F380:F381"/>
    <mergeCell ref="E382:E383"/>
    <mergeCell ref="F382:F383"/>
    <mergeCell ref="E384:E385"/>
    <mergeCell ref="F384:F385"/>
    <mergeCell ref="B380:B381"/>
    <mergeCell ref="B382:B383"/>
    <mergeCell ref="B384:B385"/>
    <mergeCell ref="A382:A383"/>
    <mergeCell ref="A384:A385"/>
    <mergeCell ref="A386:A387"/>
    <mergeCell ref="E378:E379"/>
    <mergeCell ref="B209:B210"/>
    <mergeCell ref="B211:B212"/>
    <mergeCell ref="A209:A210"/>
    <mergeCell ref="A211:A212"/>
    <mergeCell ref="E209:E210"/>
    <mergeCell ref="E211:E212"/>
    <mergeCell ref="F209:F210"/>
    <mergeCell ref="A484:A485"/>
    <mergeCell ref="A512:A513"/>
    <mergeCell ref="A581:A582"/>
    <mergeCell ref="A486:A487"/>
    <mergeCell ref="A488:A489"/>
    <mergeCell ref="A490:A491"/>
    <mergeCell ref="A492:A493"/>
    <mergeCell ref="A494:A495"/>
    <mergeCell ref="A496:A497"/>
    <mergeCell ref="A506:A507"/>
    <mergeCell ref="A577:A578"/>
    <mergeCell ref="A579:A580"/>
    <mergeCell ref="A508:A509"/>
    <mergeCell ref="A510:A511"/>
    <mergeCell ref="A505:W505"/>
    <mergeCell ref="B506:B507"/>
    <mergeCell ref="B508:B509"/>
    <mergeCell ref="B510:B511"/>
    <mergeCell ref="B512:B513"/>
    <mergeCell ref="B514:B515"/>
    <mergeCell ref="B516:B517"/>
    <mergeCell ref="A572:A573"/>
    <mergeCell ref="A570:A571"/>
    <mergeCell ref="A568:A569"/>
    <mergeCell ref="A566:A567"/>
    <mergeCell ref="B484:B485"/>
    <mergeCell ref="B486:B487"/>
    <mergeCell ref="B488:B489"/>
    <mergeCell ref="B490:B491"/>
    <mergeCell ref="C510:C511"/>
    <mergeCell ref="C512:C513"/>
    <mergeCell ref="C514:C517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358:A359"/>
    <mergeCell ref="A360:A361"/>
    <mergeCell ref="A378:A379"/>
    <mergeCell ref="A388:A389"/>
    <mergeCell ref="A390:A391"/>
    <mergeCell ref="A392:A393"/>
    <mergeCell ref="A394:A395"/>
    <mergeCell ref="A396:A397"/>
    <mergeCell ref="A362:A363"/>
    <mergeCell ref="A364:A365"/>
    <mergeCell ref="A366:A367"/>
    <mergeCell ref="A368:A369"/>
    <mergeCell ref="A370:A371"/>
    <mergeCell ref="A376:A377"/>
    <mergeCell ref="A374:A375"/>
    <mergeCell ref="A372:A373"/>
    <mergeCell ref="A380:A381"/>
    <mergeCell ref="A619:A620"/>
    <mergeCell ref="A617:A618"/>
    <mergeCell ref="A615:A616"/>
    <mergeCell ref="A613:A614"/>
    <mergeCell ref="A611:A612"/>
    <mergeCell ref="A609:A610"/>
    <mergeCell ref="A607:A608"/>
    <mergeCell ref="A605:A606"/>
    <mergeCell ref="A603:A604"/>
    <mergeCell ref="F605:F606"/>
    <mergeCell ref="F607:F608"/>
    <mergeCell ref="F566:F567"/>
    <mergeCell ref="F568:F569"/>
    <mergeCell ref="F570:F571"/>
    <mergeCell ref="F619:F620"/>
    <mergeCell ref="E619:E620"/>
    <mergeCell ref="E617:E618"/>
    <mergeCell ref="E615:E616"/>
    <mergeCell ref="E613:E614"/>
    <mergeCell ref="E611:E612"/>
    <mergeCell ref="E609:E610"/>
    <mergeCell ref="E607:E608"/>
    <mergeCell ref="E605:E606"/>
    <mergeCell ref="B591:B592"/>
    <mergeCell ref="B593:B594"/>
    <mergeCell ref="E603:E604"/>
    <mergeCell ref="B617:B618"/>
    <mergeCell ref="B619:B620"/>
    <mergeCell ref="F609:F610"/>
    <mergeCell ref="F611:F612"/>
    <mergeCell ref="F613:F614"/>
    <mergeCell ref="A574:A575"/>
    <mergeCell ref="B615:B616"/>
    <mergeCell ref="E572:E573"/>
    <mergeCell ref="B572:B573"/>
    <mergeCell ref="B574:B575"/>
    <mergeCell ref="B577:B578"/>
    <mergeCell ref="B579:B580"/>
    <mergeCell ref="B581:B582"/>
    <mergeCell ref="B583:B584"/>
    <mergeCell ref="B587:B588"/>
    <mergeCell ref="E597:E598"/>
    <mergeCell ref="E595:E596"/>
    <mergeCell ref="E593:E594"/>
    <mergeCell ref="E591:E592"/>
    <mergeCell ref="E589:E590"/>
    <mergeCell ref="E587:E588"/>
    <mergeCell ref="E574:E575"/>
    <mergeCell ref="E577:E578"/>
    <mergeCell ref="C572:C573"/>
    <mergeCell ref="C611:C620"/>
    <mergeCell ref="F440:F441"/>
    <mergeCell ref="F442:F443"/>
    <mergeCell ref="F444:F445"/>
    <mergeCell ref="F446:F447"/>
    <mergeCell ref="F603:F604"/>
    <mergeCell ref="E581:E582"/>
    <mergeCell ref="E583:E584"/>
    <mergeCell ref="E579:E580"/>
    <mergeCell ref="E566:E567"/>
    <mergeCell ref="E568:E569"/>
    <mergeCell ref="E570:E571"/>
    <mergeCell ref="E440:E441"/>
    <mergeCell ref="E442:E443"/>
    <mergeCell ref="E444:E445"/>
    <mergeCell ref="E446:E447"/>
    <mergeCell ref="E448:E449"/>
    <mergeCell ref="F581:F582"/>
    <mergeCell ref="F583:F584"/>
    <mergeCell ref="F587:F588"/>
    <mergeCell ref="F572:F573"/>
    <mergeCell ref="F574:F575"/>
    <mergeCell ref="F577:F578"/>
    <mergeCell ref="F579:F580"/>
    <mergeCell ref="F589:F590"/>
    <mergeCell ref="F591:F592"/>
    <mergeCell ref="F593:F594"/>
    <mergeCell ref="F595:F596"/>
    <mergeCell ref="F597:F598"/>
    <mergeCell ref="E494:E495"/>
    <mergeCell ref="E520:E521"/>
    <mergeCell ref="B404:B405"/>
    <mergeCell ref="B406:B407"/>
    <mergeCell ref="B492:B493"/>
    <mergeCell ref="B494:B495"/>
    <mergeCell ref="B496:B497"/>
    <mergeCell ref="B418:B419"/>
    <mergeCell ref="B420:B421"/>
    <mergeCell ref="B422:B423"/>
    <mergeCell ref="B424:B425"/>
    <mergeCell ref="B426:B427"/>
    <mergeCell ref="E508:E509"/>
    <mergeCell ref="B589:B590"/>
    <mergeCell ref="E426:E427"/>
    <mergeCell ref="E428:E429"/>
    <mergeCell ref="B446:B447"/>
    <mergeCell ref="B448:B449"/>
    <mergeCell ref="B566:B567"/>
    <mergeCell ref="B568:B569"/>
    <mergeCell ref="B570:B571"/>
    <mergeCell ref="B428:B429"/>
    <mergeCell ref="B430:B431"/>
    <mergeCell ref="B432:B433"/>
    <mergeCell ref="B434:B435"/>
    <mergeCell ref="B436:B437"/>
    <mergeCell ref="B438:B439"/>
    <mergeCell ref="B440:B441"/>
    <mergeCell ref="B442:B443"/>
    <mergeCell ref="B444:B445"/>
    <mergeCell ref="E436:E437"/>
    <mergeCell ref="E438:E439"/>
    <mergeCell ref="B416:B417"/>
    <mergeCell ref="E492:E493"/>
    <mergeCell ref="F410:F411"/>
    <mergeCell ref="E496:E497"/>
    <mergeCell ref="F412:F413"/>
    <mergeCell ref="F414:F415"/>
    <mergeCell ref="F416:F417"/>
    <mergeCell ref="E398:E399"/>
    <mergeCell ref="F398:F399"/>
    <mergeCell ref="E484:E485"/>
    <mergeCell ref="E510:E511"/>
    <mergeCell ref="E400:E401"/>
    <mergeCell ref="F400:F401"/>
    <mergeCell ref="E402:E403"/>
    <mergeCell ref="F402:F403"/>
    <mergeCell ref="E404:E405"/>
    <mergeCell ref="E406:E407"/>
    <mergeCell ref="E506:E507"/>
    <mergeCell ref="F460:F461"/>
    <mergeCell ref="E462:E463"/>
    <mergeCell ref="F448:F449"/>
    <mergeCell ref="E408:E409"/>
    <mergeCell ref="E410:E411"/>
    <mergeCell ref="E432:E433"/>
    <mergeCell ref="F432:F433"/>
    <mergeCell ref="E434:E435"/>
    <mergeCell ref="F434:F435"/>
    <mergeCell ref="F484:F485"/>
    <mergeCell ref="E486:E487"/>
    <mergeCell ref="F486:F487"/>
    <mergeCell ref="E488:E489"/>
    <mergeCell ref="E490:E491"/>
    <mergeCell ref="F436:F437"/>
    <mergeCell ref="F438:F439"/>
    <mergeCell ref="B408:B409"/>
    <mergeCell ref="B410:B411"/>
    <mergeCell ref="B412:B413"/>
    <mergeCell ref="B414:B415"/>
    <mergeCell ref="F386:F387"/>
    <mergeCell ref="B388:B389"/>
    <mergeCell ref="B390:B391"/>
    <mergeCell ref="B392:B393"/>
    <mergeCell ref="B394:B395"/>
    <mergeCell ref="B396:B397"/>
    <mergeCell ref="E388:E389"/>
    <mergeCell ref="F388:F389"/>
    <mergeCell ref="E390:E391"/>
    <mergeCell ref="F390:F391"/>
    <mergeCell ref="E392:E393"/>
    <mergeCell ref="F392:F393"/>
    <mergeCell ref="E394:E395"/>
    <mergeCell ref="F394:F395"/>
    <mergeCell ref="E396:E397"/>
    <mergeCell ref="F396:F397"/>
    <mergeCell ref="F404:F405"/>
    <mergeCell ref="F406:F407"/>
    <mergeCell ref="F408:F409"/>
    <mergeCell ref="E386:E387"/>
    <mergeCell ref="B386:B387"/>
    <mergeCell ref="B398:B399"/>
    <mergeCell ref="D352:D399"/>
    <mergeCell ref="B376:B377"/>
    <mergeCell ref="B378:B379"/>
    <mergeCell ref="B358:B359"/>
    <mergeCell ref="B360:B361"/>
    <mergeCell ref="B362:B363"/>
    <mergeCell ref="B368:B369"/>
    <mergeCell ref="B370:B371"/>
    <mergeCell ref="B372:B373"/>
    <mergeCell ref="B374:B375"/>
    <mergeCell ref="E368:E369"/>
    <mergeCell ref="F368:F369"/>
    <mergeCell ref="E370:E371"/>
    <mergeCell ref="F370:F371"/>
    <mergeCell ref="E372:E373"/>
    <mergeCell ref="F372:F373"/>
    <mergeCell ref="E374:E375"/>
    <mergeCell ref="F374:F375"/>
    <mergeCell ref="E376:E377"/>
    <mergeCell ref="F376:F377"/>
    <mergeCell ref="E358:E359"/>
    <mergeCell ref="F358:F359"/>
    <mergeCell ref="E360:E361"/>
    <mergeCell ref="F360:F361"/>
    <mergeCell ref="E362:E363"/>
    <mergeCell ref="F362:F363"/>
    <mergeCell ref="E364:E365"/>
    <mergeCell ref="F364:F365"/>
    <mergeCell ref="E366:E367"/>
    <mergeCell ref="F366:F367"/>
    <mergeCell ref="A326:A327"/>
    <mergeCell ref="E326:E327"/>
    <mergeCell ref="F326:F327"/>
    <mergeCell ref="B330:B331"/>
    <mergeCell ref="A330:A331"/>
    <mergeCell ref="D330:D331"/>
    <mergeCell ref="E330:E331"/>
    <mergeCell ref="F330:F331"/>
    <mergeCell ref="C330:C331"/>
    <mergeCell ref="B332:B333"/>
    <mergeCell ref="B334:B335"/>
    <mergeCell ref="B336:B337"/>
    <mergeCell ref="B338:B339"/>
    <mergeCell ref="B342:B343"/>
    <mergeCell ref="A342:A343"/>
    <mergeCell ref="A344:A345"/>
    <mergeCell ref="B344:B345"/>
    <mergeCell ref="B266:B267"/>
    <mergeCell ref="A266:A267"/>
    <mergeCell ref="E266:E267"/>
    <mergeCell ref="F266:F267"/>
    <mergeCell ref="B308:B309"/>
    <mergeCell ref="A308:A309"/>
    <mergeCell ref="F308:F309"/>
    <mergeCell ref="A270:A271"/>
    <mergeCell ref="A272:A273"/>
    <mergeCell ref="A274:A275"/>
    <mergeCell ref="A276:A277"/>
    <mergeCell ref="A278:A279"/>
    <mergeCell ref="A280:A281"/>
    <mergeCell ref="A282:A283"/>
    <mergeCell ref="F284:F285"/>
    <mergeCell ref="A284:A285"/>
    <mergeCell ref="A286:A287"/>
    <mergeCell ref="B286:B287"/>
    <mergeCell ref="B270:B271"/>
    <mergeCell ref="B272:B273"/>
    <mergeCell ref="B274:B275"/>
    <mergeCell ref="B282:B283"/>
    <mergeCell ref="B276:B277"/>
    <mergeCell ref="B278:B279"/>
    <mergeCell ref="B280:B281"/>
    <mergeCell ref="B284:B285"/>
    <mergeCell ref="E284:E285"/>
    <mergeCell ref="E302:E303"/>
    <mergeCell ref="F302:F303"/>
    <mergeCell ref="F310:F311"/>
    <mergeCell ref="E310:E311"/>
    <mergeCell ref="B314:B315"/>
    <mergeCell ref="A314:A315"/>
    <mergeCell ref="E314:E315"/>
    <mergeCell ref="F314:F315"/>
    <mergeCell ref="E254:E255"/>
    <mergeCell ref="F254:F255"/>
    <mergeCell ref="F256:F257"/>
    <mergeCell ref="E256:E257"/>
    <mergeCell ref="F258:F259"/>
    <mergeCell ref="E258:E259"/>
    <mergeCell ref="B262:B263"/>
    <mergeCell ref="E241:E242"/>
    <mergeCell ref="F241:F242"/>
    <mergeCell ref="F243:F244"/>
    <mergeCell ref="E243:E244"/>
    <mergeCell ref="E248:E249"/>
    <mergeCell ref="F248:F249"/>
    <mergeCell ref="E250:E251"/>
    <mergeCell ref="F250:F251"/>
    <mergeCell ref="E252:E253"/>
    <mergeCell ref="F252:F253"/>
    <mergeCell ref="B258:B259"/>
    <mergeCell ref="B260:B261"/>
    <mergeCell ref="E270:E271"/>
    <mergeCell ref="F270:F271"/>
    <mergeCell ref="A260:A261"/>
    <mergeCell ref="E260:E261"/>
    <mergeCell ref="A262:A263"/>
    <mergeCell ref="E262:E263"/>
    <mergeCell ref="F262:F263"/>
    <mergeCell ref="F229:F230"/>
    <mergeCell ref="F235:F236"/>
    <mergeCell ref="E229:E230"/>
    <mergeCell ref="E235:E236"/>
    <mergeCell ref="E237:E238"/>
    <mergeCell ref="F237:F238"/>
    <mergeCell ref="E239:E240"/>
    <mergeCell ref="F239:F240"/>
    <mergeCell ref="F217:F218"/>
    <mergeCell ref="E217:E218"/>
    <mergeCell ref="E219:E220"/>
    <mergeCell ref="F219:F220"/>
    <mergeCell ref="E221:E222"/>
    <mergeCell ref="F221:F222"/>
    <mergeCell ref="E223:E224"/>
    <mergeCell ref="F223:F224"/>
    <mergeCell ref="E225:E226"/>
    <mergeCell ref="F225:F226"/>
    <mergeCell ref="E207:E208"/>
    <mergeCell ref="F207:F208"/>
    <mergeCell ref="E213:E214"/>
    <mergeCell ref="F213:F214"/>
    <mergeCell ref="E215:E216"/>
    <mergeCell ref="F215:F216"/>
    <mergeCell ref="E175:E176"/>
    <mergeCell ref="F175:F176"/>
    <mergeCell ref="E177:E178"/>
    <mergeCell ref="F177:F178"/>
    <mergeCell ref="E179:E180"/>
    <mergeCell ref="F179:F180"/>
    <mergeCell ref="E181:E182"/>
    <mergeCell ref="F181:F182"/>
    <mergeCell ref="E183:E184"/>
    <mergeCell ref="F183:F184"/>
    <mergeCell ref="E227:E228"/>
    <mergeCell ref="F227:F228"/>
    <mergeCell ref="E193:E194"/>
    <mergeCell ref="E195:E196"/>
    <mergeCell ref="F195:F196"/>
    <mergeCell ref="E197:E198"/>
    <mergeCell ref="F197:F198"/>
    <mergeCell ref="E199:E200"/>
    <mergeCell ref="F199:F200"/>
    <mergeCell ref="F185:F186"/>
    <mergeCell ref="F187:F188"/>
    <mergeCell ref="E189:E190"/>
    <mergeCell ref="F189:F190"/>
    <mergeCell ref="E191:E192"/>
    <mergeCell ref="F191:F192"/>
    <mergeCell ref="F193:F194"/>
    <mergeCell ref="F171:F172"/>
    <mergeCell ref="E173:E174"/>
    <mergeCell ref="F173:F174"/>
    <mergeCell ref="E155:E156"/>
    <mergeCell ref="F155:F156"/>
    <mergeCell ref="E157:E158"/>
    <mergeCell ref="F157:F158"/>
    <mergeCell ref="F159:F160"/>
    <mergeCell ref="E159:E160"/>
    <mergeCell ref="E161:E162"/>
    <mergeCell ref="F161:F162"/>
    <mergeCell ref="E163:E164"/>
    <mergeCell ref="F163:F164"/>
    <mergeCell ref="E201:E202"/>
    <mergeCell ref="F201:F202"/>
    <mergeCell ref="E205:E206"/>
    <mergeCell ref="F205:F206"/>
    <mergeCell ref="F151:F152"/>
    <mergeCell ref="E153:E154"/>
    <mergeCell ref="F153:F154"/>
    <mergeCell ref="B250:B251"/>
    <mergeCell ref="A250:A251"/>
    <mergeCell ref="B252:B253"/>
    <mergeCell ref="A252:A253"/>
    <mergeCell ref="B254:B255"/>
    <mergeCell ref="A254:A255"/>
    <mergeCell ref="B256:B257"/>
    <mergeCell ref="A256:A257"/>
    <mergeCell ref="B213:B214"/>
    <mergeCell ref="A213:A214"/>
    <mergeCell ref="B215:B216"/>
    <mergeCell ref="A215:A216"/>
    <mergeCell ref="B217:B218"/>
    <mergeCell ref="B219:B220"/>
    <mergeCell ref="B221:B222"/>
    <mergeCell ref="A217:A218"/>
    <mergeCell ref="A219:A220"/>
    <mergeCell ref="A221:A222"/>
    <mergeCell ref="B181:B182"/>
    <mergeCell ref="A181:A182"/>
    <mergeCell ref="B183:B184"/>
    <mergeCell ref="A183:A184"/>
    <mergeCell ref="E165:E166"/>
    <mergeCell ref="F165:F166"/>
    <mergeCell ref="E167:E168"/>
    <mergeCell ref="F167:F168"/>
    <mergeCell ref="E169:E170"/>
    <mergeCell ref="F169:F170"/>
    <mergeCell ref="E171:E172"/>
    <mergeCell ref="B237:B238"/>
    <mergeCell ref="A237:A238"/>
    <mergeCell ref="B239:B240"/>
    <mergeCell ref="A239:A240"/>
    <mergeCell ref="B241:B242"/>
    <mergeCell ref="A241:A242"/>
    <mergeCell ref="B243:B244"/>
    <mergeCell ref="A243:A244"/>
    <mergeCell ref="B248:B249"/>
    <mergeCell ref="A248:A249"/>
    <mergeCell ref="A223:A224"/>
    <mergeCell ref="B223:B224"/>
    <mergeCell ref="A225:A226"/>
    <mergeCell ref="B225:B226"/>
    <mergeCell ref="B227:B228"/>
    <mergeCell ref="A227:A228"/>
    <mergeCell ref="B229:B230"/>
    <mergeCell ref="A229:A230"/>
    <mergeCell ref="B235:B236"/>
    <mergeCell ref="A235:A236"/>
    <mergeCell ref="B245:B246"/>
    <mergeCell ref="A245:A246"/>
    <mergeCell ref="B201:B202"/>
    <mergeCell ref="A201:A202"/>
    <mergeCell ref="B205:B206"/>
    <mergeCell ref="A205:A206"/>
    <mergeCell ref="B207:B208"/>
    <mergeCell ref="A207:A208"/>
    <mergeCell ref="B173:B174"/>
    <mergeCell ref="B175:B176"/>
    <mergeCell ref="B177:B178"/>
    <mergeCell ref="B179:B180"/>
    <mergeCell ref="A173:A174"/>
    <mergeCell ref="A171:A172"/>
    <mergeCell ref="A169:A170"/>
    <mergeCell ref="A175:A176"/>
    <mergeCell ref="A177:A178"/>
    <mergeCell ref="A179:A180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95:B196"/>
    <mergeCell ref="B197:B198"/>
    <mergeCell ref="B199:B200"/>
    <mergeCell ref="A195:A196"/>
    <mergeCell ref="A197:A198"/>
    <mergeCell ref="A199:A200"/>
    <mergeCell ref="A203:A204"/>
    <mergeCell ref="B145:B146"/>
    <mergeCell ref="A145:A146"/>
    <mergeCell ref="B147:B148"/>
    <mergeCell ref="B149:B150"/>
    <mergeCell ref="B151:B152"/>
    <mergeCell ref="A147:A148"/>
    <mergeCell ref="A149:A150"/>
    <mergeCell ref="A151:A152"/>
    <mergeCell ref="B153:B154"/>
    <mergeCell ref="F133:F134"/>
    <mergeCell ref="B133:B134"/>
    <mergeCell ref="B135:B136"/>
    <mergeCell ref="A133:A134"/>
    <mergeCell ref="A135:A136"/>
    <mergeCell ref="B141:B142"/>
    <mergeCell ref="A141:A142"/>
    <mergeCell ref="B143:B144"/>
    <mergeCell ref="A143:A144"/>
    <mergeCell ref="E133:E134"/>
    <mergeCell ref="E135:E136"/>
    <mergeCell ref="F135:F136"/>
    <mergeCell ref="E141:E142"/>
    <mergeCell ref="F141:F142"/>
    <mergeCell ref="E143:E144"/>
    <mergeCell ref="F143:F144"/>
    <mergeCell ref="F145:F146"/>
    <mergeCell ref="E145:E146"/>
    <mergeCell ref="F147:F148"/>
    <mergeCell ref="E147:E148"/>
    <mergeCell ref="F149:F150"/>
    <mergeCell ref="E149:E150"/>
    <mergeCell ref="E151:E152"/>
    <mergeCell ref="F123:F124"/>
    <mergeCell ref="F125:F126"/>
    <mergeCell ref="F127:F128"/>
    <mergeCell ref="E123:E124"/>
    <mergeCell ref="E125:E126"/>
    <mergeCell ref="E127:E128"/>
    <mergeCell ref="E129:E130"/>
    <mergeCell ref="F129:F130"/>
    <mergeCell ref="E131:E132"/>
    <mergeCell ref="F131:F132"/>
    <mergeCell ref="E113:E114"/>
    <mergeCell ref="F113:F114"/>
    <mergeCell ref="F115:F116"/>
    <mergeCell ref="E115:E116"/>
    <mergeCell ref="F117:F118"/>
    <mergeCell ref="E117:E118"/>
    <mergeCell ref="E119:E120"/>
    <mergeCell ref="F119:F120"/>
    <mergeCell ref="E121:E122"/>
    <mergeCell ref="F121:F122"/>
    <mergeCell ref="F103:F104"/>
    <mergeCell ref="E103:E104"/>
    <mergeCell ref="F105:F106"/>
    <mergeCell ref="E105:E106"/>
    <mergeCell ref="E107:E108"/>
    <mergeCell ref="F107:F108"/>
    <mergeCell ref="E109:E110"/>
    <mergeCell ref="F109:F110"/>
    <mergeCell ref="E111:E112"/>
    <mergeCell ref="F111:F112"/>
    <mergeCell ref="E93:E94"/>
    <mergeCell ref="F93:F94"/>
    <mergeCell ref="E95:E96"/>
    <mergeCell ref="F95:F96"/>
    <mergeCell ref="E97:E98"/>
    <mergeCell ref="F97:F98"/>
    <mergeCell ref="E99:E100"/>
    <mergeCell ref="F99:F100"/>
    <mergeCell ref="F101:F102"/>
    <mergeCell ref="E101:E102"/>
    <mergeCell ref="B127:B128"/>
    <mergeCell ref="B129:B130"/>
    <mergeCell ref="B131:B132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B113:B114"/>
    <mergeCell ref="A113:A114"/>
    <mergeCell ref="A111:A112"/>
    <mergeCell ref="B115:B116"/>
    <mergeCell ref="B117:B118"/>
    <mergeCell ref="B119:B120"/>
    <mergeCell ref="B121:B122"/>
    <mergeCell ref="B123:B124"/>
    <mergeCell ref="B125:B126"/>
    <mergeCell ref="B103:B104"/>
    <mergeCell ref="A101:A102"/>
    <mergeCell ref="A103:A104"/>
    <mergeCell ref="B105:B106"/>
    <mergeCell ref="A105:A106"/>
    <mergeCell ref="B107:B108"/>
    <mergeCell ref="A107:A108"/>
    <mergeCell ref="B109:B110"/>
    <mergeCell ref="B111:B112"/>
    <mergeCell ref="A109:A110"/>
    <mergeCell ref="B93:B94"/>
    <mergeCell ref="B95:B96"/>
    <mergeCell ref="B97:B98"/>
    <mergeCell ref="B99:B100"/>
    <mergeCell ref="A93:A94"/>
    <mergeCell ref="A95:A96"/>
    <mergeCell ref="A97:A98"/>
    <mergeCell ref="A99:A100"/>
    <mergeCell ref="B101:B102"/>
    <mergeCell ref="B91:B92"/>
    <mergeCell ref="A91:A92"/>
    <mergeCell ref="B75:B76"/>
    <mergeCell ref="A75:A76"/>
    <mergeCell ref="B77:B78"/>
    <mergeCell ref="A77:A78"/>
    <mergeCell ref="B79:B80"/>
    <mergeCell ref="B81:B82"/>
    <mergeCell ref="A79:A80"/>
    <mergeCell ref="A81:A82"/>
    <mergeCell ref="B83:B84"/>
    <mergeCell ref="E83:E84"/>
    <mergeCell ref="F83:F84"/>
    <mergeCell ref="E85:E86"/>
    <mergeCell ref="F85:F86"/>
    <mergeCell ref="E87:E88"/>
    <mergeCell ref="F87:F88"/>
    <mergeCell ref="E89:E90"/>
    <mergeCell ref="F89:F90"/>
    <mergeCell ref="E91:E92"/>
    <mergeCell ref="F91:F92"/>
    <mergeCell ref="E75:E76"/>
    <mergeCell ref="F75:F76"/>
    <mergeCell ref="E77:E78"/>
    <mergeCell ref="F77:F78"/>
    <mergeCell ref="E79:E80"/>
    <mergeCell ref="F79:F80"/>
    <mergeCell ref="E81:E82"/>
    <mergeCell ref="F81:F82"/>
    <mergeCell ref="B65:B66"/>
    <mergeCell ref="B67:B68"/>
    <mergeCell ref="B69:B70"/>
    <mergeCell ref="B71:B72"/>
    <mergeCell ref="B73:B74"/>
    <mergeCell ref="A65:A66"/>
    <mergeCell ref="A67:A68"/>
    <mergeCell ref="A69:A70"/>
    <mergeCell ref="A71:A72"/>
    <mergeCell ref="A73:A74"/>
    <mergeCell ref="E65:E66"/>
    <mergeCell ref="F65:F66"/>
    <mergeCell ref="F67:F68"/>
    <mergeCell ref="E67:E68"/>
    <mergeCell ref="E69:E70"/>
    <mergeCell ref="F69:F70"/>
    <mergeCell ref="F71:F72"/>
    <mergeCell ref="E71:E72"/>
    <mergeCell ref="E73:E74"/>
    <mergeCell ref="F73:F74"/>
    <mergeCell ref="E17:E18"/>
    <mergeCell ref="F17:F18"/>
    <mergeCell ref="E19:E20"/>
    <mergeCell ref="F19:F20"/>
    <mergeCell ref="E21:E22"/>
    <mergeCell ref="F21:F22"/>
    <mergeCell ref="E23:E24"/>
    <mergeCell ref="F23:F24"/>
    <mergeCell ref="E25:E26"/>
    <mergeCell ref="F25:F26"/>
    <mergeCell ref="F27:F28"/>
    <mergeCell ref="E27:E28"/>
    <mergeCell ref="E29:E30"/>
    <mergeCell ref="F29:F30"/>
    <mergeCell ref="E31:E32"/>
    <mergeCell ref="F31:F32"/>
    <mergeCell ref="F53:F54"/>
    <mergeCell ref="E43:E44"/>
    <mergeCell ref="F43:F44"/>
    <mergeCell ref="E45:E46"/>
    <mergeCell ref="F45:F46"/>
    <mergeCell ref="E47:E48"/>
    <mergeCell ref="F47:F48"/>
    <mergeCell ref="E49:E50"/>
    <mergeCell ref="F49:F50"/>
    <mergeCell ref="E51:E52"/>
    <mergeCell ref="F51:F52"/>
    <mergeCell ref="E53:E54"/>
    <mergeCell ref="F33:F34"/>
    <mergeCell ref="E35:E36"/>
    <mergeCell ref="F35:F36"/>
    <mergeCell ref="E37:E38"/>
    <mergeCell ref="F37:F38"/>
    <mergeCell ref="E39:E40"/>
    <mergeCell ref="F39:F40"/>
    <mergeCell ref="E41:E42"/>
    <mergeCell ref="F41:F42"/>
    <mergeCell ref="B59:B60"/>
    <mergeCell ref="B61:B62"/>
    <mergeCell ref="B63:B64"/>
    <mergeCell ref="A57:A58"/>
    <mergeCell ref="A59:A60"/>
    <mergeCell ref="A61:A62"/>
    <mergeCell ref="A63:A64"/>
    <mergeCell ref="E55:E56"/>
    <mergeCell ref="F55:F56"/>
    <mergeCell ref="E57:E58"/>
    <mergeCell ref="F57:F58"/>
    <mergeCell ref="E59:E60"/>
    <mergeCell ref="F59:F60"/>
    <mergeCell ref="E61:E62"/>
    <mergeCell ref="F61:F62"/>
    <mergeCell ref="E63:E64"/>
    <mergeCell ref="F63:F64"/>
    <mergeCell ref="A23:A24"/>
    <mergeCell ref="B25:B26"/>
    <mergeCell ref="A25:A26"/>
    <mergeCell ref="B27:B28"/>
    <mergeCell ref="A27:A28"/>
    <mergeCell ref="B85:B86"/>
    <mergeCell ref="B87:B88"/>
    <mergeCell ref="A83:A84"/>
    <mergeCell ref="A85:A86"/>
    <mergeCell ref="A87:A88"/>
    <mergeCell ref="B89:B90"/>
    <mergeCell ref="A89:A90"/>
    <mergeCell ref="E33:E34"/>
    <mergeCell ref="B49:B50"/>
    <mergeCell ref="B51:B52"/>
    <mergeCell ref="A49:A50"/>
    <mergeCell ref="A51:A52"/>
    <mergeCell ref="B53:B54"/>
    <mergeCell ref="A53:A54"/>
    <mergeCell ref="B55:B56"/>
    <mergeCell ref="A55:A56"/>
    <mergeCell ref="B57:B58"/>
    <mergeCell ref="B39:B40"/>
    <mergeCell ref="A39:A40"/>
    <mergeCell ref="B41:B42"/>
    <mergeCell ref="A41:A42"/>
    <mergeCell ref="B43:B44"/>
    <mergeCell ref="A43:A44"/>
    <mergeCell ref="B45:B46"/>
    <mergeCell ref="A45:A46"/>
    <mergeCell ref="B47:B48"/>
    <mergeCell ref="A47:A48"/>
    <mergeCell ref="I7:O7"/>
    <mergeCell ref="W11:W12"/>
    <mergeCell ref="G10:G12"/>
    <mergeCell ref="H10:K10"/>
    <mergeCell ref="V10:W10"/>
    <mergeCell ref="O10:U10"/>
    <mergeCell ref="Q11:Q12"/>
    <mergeCell ref="A10:F10"/>
    <mergeCell ref="B11:B12"/>
    <mergeCell ref="A11:A12"/>
    <mergeCell ref="D11:D12"/>
    <mergeCell ref="E11:E12"/>
    <mergeCell ref="L10:N10"/>
    <mergeCell ref="F11:F12"/>
    <mergeCell ref="J4:K4"/>
    <mergeCell ref="C13:C112"/>
    <mergeCell ref="D13:D112"/>
    <mergeCell ref="A13:A14"/>
    <mergeCell ref="B13:B14"/>
    <mergeCell ref="A15:A16"/>
    <mergeCell ref="B15:B16"/>
    <mergeCell ref="E13:E14"/>
    <mergeCell ref="F13:F14"/>
    <mergeCell ref="E15:E16"/>
    <mergeCell ref="F15:F16"/>
    <mergeCell ref="B17:B18"/>
    <mergeCell ref="A17:A18"/>
    <mergeCell ref="B29:B30"/>
    <mergeCell ref="A29:A30"/>
    <mergeCell ref="B31:B32"/>
    <mergeCell ref="A19:A20"/>
    <mergeCell ref="B21:B22"/>
    <mergeCell ref="F260:F261"/>
    <mergeCell ref="D260:D263"/>
    <mergeCell ref="C260:C263"/>
    <mergeCell ref="B264:B265"/>
    <mergeCell ref="A264:A265"/>
    <mergeCell ref="C264:C265"/>
    <mergeCell ref="E264:E265"/>
    <mergeCell ref="F264:F265"/>
    <mergeCell ref="B268:B269"/>
    <mergeCell ref="A268:A269"/>
    <mergeCell ref="E268:E269"/>
    <mergeCell ref="F268:F269"/>
    <mergeCell ref="C266:C267"/>
    <mergeCell ref="C2:H2"/>
    <mergeCell ref="H11:H12"/>
    <mergeCell ref="C3:H3"/>
    <mergeCell ref="C4:H4"/>
    <mergeCell ref="C5:H5"/>
    <mergeCell ref="C6:H6"/>
    <mergeCell ref="C11:C12"/>
    <mergeCell ref="E245:E246"/>
    <mergeCell ref="F245:F246"/>
    <mergeCell ref="A31:A32"/>
    <mergeCell ref="B33:B34"/>
    <mergeCell ref="A33:A34"/>
    <mergeCell ref="B35:B36"/>
    <mergeCell ref="A35:A36"/>
    <mergeCell ref="B37:B38"/>
    <mergeCell ref="A37:A38"/>
    <mergeCell ref="B19:B20"/>
    <mergeCell ref="A21:A22"/>
    <mergeCell ref="B23:B24"/>
    <mergeCell ref="E304:E305"/>
    <mergeCell ref="F304:F305"/>
    <mergeCell ref="B288:B289"/>
    <mergeCell ref="E282:E283"/>
    <mergeCell ref="F282:F283"/>
    <mergeCell ref="E280:E281"/>
    <mergeCell ref="F280:F281"/>
    <mergeCell ref="E278:E279"/>
    <mergeCell ref="F278:F279"/>
    <mergeCell ref="B290:B291"/>
    <mergeCell ref="B292:B293"/>
    <mergeCell ref="A290:A291"/>
    <mergeCell ref="A292:A293"/>
    <mergeCell ref="E290:E291"/>
    <mergeCell ref="F290:F291"/>
    <mergeCell ref="E292:E293"/>
    <mergeCell ref="F292:F293"/>
    <mergeCell ref="B294:B295"/>
    <mergeCell ref="B296:B297"/>
    <mergeCell ref="A294:A295"/>
    <mergeCell ref="A296:A297"/>
    <mergeCell ref="B306:B307"/>
    <mergeCell ref="A306:A307"/>
    <mergeCell ref="E306:E307"/>
    <mergeCell ref="F306:F307"/>
    <mergeCell ref="E286:E287"/>
    <mergeCell ref="F286:F287"/>
    <mergeCell ref="E288:E289"/>
    <mergeCell ref="F288:F289"/>
    <mergeCell ref="E272:E273"/>
    <mergeCell ref="F272:F273"/>
    <mergeCell ref="E274:E275"/>
    <mergeCell ref="F274:F275"/>
    <mergeCell ref="E276:E277"/>
    <mergeCell ref="F276:F277"/>
    <mergeCell ref="A288:A289"/>
    <mergeCell ref="C268:C309"/>
    <mergeCell ref="A298:A299"/>
    <mergeCell ref="E294:E295"/>
    <mergeCell ref="F294:F295"/>
    <mergeCell ref="E296:E297"/>
    <mergeCell ref="F296:F297"/>
    <mergeCell ref="E298:E299"/>
    <mergeCell ref="F298:F299"/>
    <mergeCell ref="B298:B299"/>
    <mergeCell ref="B300:B301"/>
    <mergeCell ref="B302:B303"/>
    <mergeCell ref="B304:B305"/>
    <mergeCell ref="A300:A301"/>
    <mergeCell ref="A302:A303"/>
    <mergeCell ref="A304:A305"/>
    <mergeCell ref="E300:E301"/>
    <mergeCell ref="F300:F301"/>
    <mergeCell ref="E324:E325"/>
    <mergeCell ref="F324:F325"/>
    <mergeCell ref="B328:B329"/>
    <mergeCell ref="A328:A329"/>
    <mergeCell ref="E328:E329"/>
    <mergeCell ref="F328:F329"/>
    <mergeCell ref="C318:C321"/>
    <mergeCell ref="C312:C317"/>
    <mergeCell ref="C324:C325"/>
    <mergeCell ref="C328:C329"/>
    <mergeCell ref="C326:C327"/>
    <mergeCell ref="D312:D329"/>
    <mergeCell ref="B312:B313"/>
    <mergeCell ref="A312:A313"/>
    <mergeCell ref="E312:E313"/>
    <mergeCell ref="F312:F313"/>
    <mergeCell ref="B316:B317"/>
    <mergeCell ref="F322:F323"/>
    <mergeCell ref="E322:E323"/>
    <mergeCell ref="A322:A323"/>
    <mergeCell ref="B322:B323"/>
    <mergeCell ref="B318:B319"/>
    <mergeCell ref="B320:B321"/>
    <mergeCell ref="A316:A317"/>
    <mergeCell ref="A318:A319"/>
    <mergeCell ref="A320:A321"/>
    <mergeCell ref="E316:E317"/>
    <mergeCell ref="F316:F317"/>
    <mergeCell ref="E318:E319"/>
    <mergeCell ref="F318:F319"/>
    <mergeCell ref="E320:E321"/>
    <mergeCell ref="F320:F321"/>
    <mergeCell ref="A346:A347"/>
    <mergeCell ref="A348:A349"/>
    <mergeCell ref="B350:B351"/>
    <mergeCell ref="A350:A351"/>
    <mergeCell ref="B348:B349"/>
    <mergeCell ref="D350:D351"/>
    <mergeCell ref="C332:C333"/>
    <mergeCell ref="C334:C351"/>
    <mergeCell ref="D332:D349"/>
    <mergeCell ref="C310:C311"/>
    <mergeCell ref="B324:B325"/>
    <mergeCell ref="A324:A325"/>
    <mergeCell ref="B400:B401"/>
    <mergeCell ref="A398:A399"/>
    <mergeCell ref="A400:A401"/>
    <mergeCell ref="B450:B451"/>
    <mergeCell ref="B452:B453"/>
    <mergeCell ref="A332:A333"/>
    <mergeCell ref="A334:A335"/>
    <mergeCell ref="A336:A337"/>
    <mergeCell ref="A338:A339"/>
    <mergeCell ref="A340:A341"/>
    <mergeCell ref="B310:B311"/>
    <mergeCell ref="A310:A311"/>
    <mergeCell ref="D310:D311"/>
    <mergeCell ref="B352:B353"/>
    <mergeCell ref="A352:A353"/>
    <mergeCell ref="B354:B355"/>
    <mergeCell ref="B356:B357"/>
    <mergeCell ref="A354:A355"/>
    <mergeCell ref="A356:A357"/>
    <mergeCell ref="B326:B327"/>
    <mergeCell ref="B454:B455"/>
    <mergeCell ref="E350:E351"/>
    <mergeCell ref="F350:F351"/>
    <mergeCell ref="E348:E349"/>
    <mergeCell ref="F348:F349"/>
    <mergeCell ref="E346:E347"/>
    <mergeCell ref="F346:F347"/>
    <mergeCell ref="E344:E345"/>
    <mergeCell ref="F344:F345"/>
    <mergeCell ref="E332:E333"/>
    <mergeCell ref="F332:F333"/>
    <mergeCell ref="E334:E335"/>
    <mergeCell ref="F334:F335"/>
    <mergeCell ref="E336:E337"/>
    <mergeCell ref="E338:E339"/>
    <mergeCell ref="F336:F337"/>
    <mergeCell ref="F338:F339"/>
    <mergeCell ref="E340:E341"/>
    <mergeCell ref="F340:F341"/>
    <mergeCell ref="F342:F343"/>
    <mergeCell ref="E342:E343"/>
    <mergeCell ref="B340:B341"/>
    <mergeCell ref="F378:F379"/>
    <mergeCell ref="E352:E353"/>
    <mergeCell ref="F352:F353"/>
    <mergeCell ref="E354:E355"/>
    <mergeCell ref="F354:F355"/>
    <mergeCell ref="E356:E357"/>
    <mergeCell ref="F356:F357"/>
    <mergeCell ref="B346:B347"/>
    <mergeCell ref="B364:B365"/>
    <mergeCell ref="B366:B367"/>
    <mergeCell ref="B456:B457"/>
    <mergeCell ref="B458:B459"/>
    <mergeCell ref="B460:B461"/>
    <mergeCell ref="B462:B463"/>
    <mergeCell ref="B464:B465"/>
    <mergeCell ref="B466:B467"/>
    <mergeCell ref="E412:E413"/>
    <mergeCell ref="E414:E415"/>
    <mergeCell ref="E416:E417"/>
    <mergeCell ref="E418:E419"/>
    <mergeCell ref="F418:F419"/>
    <mergeCell ref="E420:E421"/>
    <mergeCell ref="F420:F421"/>
    <mergeCell ref="E422:E423"/>
    <mergeCell ref="F422:F423"/>
    <mergeCell ref="E424:E425"/>
    <mergeCell ref="F424:F425"/>
    <mergeCell ref="F426:F427"/>
    <mergeCell ref="F428:F429"/>
    <mergeCell ref="E430:E431"/>
    <mergeCell ref="F430:F431"/>
    <mergeCell ref="E450:E451"/>
    <mergeCell ref="F450:F451"/>
    <mergeCell ref="E452:E453"/>
    <mergeCell ref="F452:F453"/>
    <mergeCell ref="E454:E455"/>
    <mergeCell ref="F454:F455"/>
    <mergeCell ref="E456:E457"/>
    <mergeCell ref="F456:F457"/>
    <mergeCell ref="E458:E459"/>
    <mergeCell ref="F458:F459"/>
    <mergeCell ref="E460:E461"/>
    <mergeCell ref="A466:A467"/>
    <mergeCell ref="F462:F463"/>
    <mergeCell ref="E464:E465"/>
    <mergeCell ref="F464:F465"/>
    <mergeCell ref="E466:E467"/>
    <mergeCell ref="F466:F467"/>
    <mergeCell ref="B468:B469"/>
    <mergeCell ref="B470:B471"/>
    <mergeCell ref="B472:B473"/>
    <mergeCell ref="B474:B475"/>
    <mergeCell ref="B476:B477"/>
    <mergeCell ref="B478:B479"/>
    <mergeCell ref="B480:B481"/>
    <mergeCell ref="B482:B483"/>
    <mergeCell ref="E468:E469"/>
    <mergeCell ref="F468:F469"/>
    <mergeCell ref="E470:E471"/>
    <mergeCell ref="F470:F471"/>
    <mergeCell ref="E472:E473"/>
    <mergeCell ref="F472:F473"/>
    <mergeCell ref="E474:E475"/>
    <mergeCell ref="F474:F475"/>
    <mergeCell ref="E476:E477"/>
    <mergeCell ref="F476:F477"/>
    <mergeCell ref="E478:E479"/>
    <mergeCell ref="F478:F479"/>
    <mergeCell ref="E480:E481"/>
    <mergeCell ref="F480:F481"/>
    <mergeCell ref="E482:E483"/>
    <mergeCell ref="F482:F483"/>
    <mergeCell ref="A474:A475"/>
    <mergeCell ref="F488:F489"/>
    <mergeCell ref="F490:F491"/>
    <mergeCell ref="F492:F493"/>
    <mergeCell ref="F494:F495"/>
    <mergeCell ref="F496:F497"/>
    <mergeCell ref="D486:D493"/>
    <mergeCell ref="D494:D497"/>
    <mergeCell ref="C496:C497"/>
    <mergeCell ref="C352:C495"/>
    <mergeCell ref="D400:D485"/>
    <mergeCell ref="B501:B502"/>
    <mergeCell ref="A501:A502"/>
    <mergeCell ref="B503:B504"/>
    <mergeCell ref="A503:A504"/>
    <mergeCell ref="E501:E502"/>
    <mergeCell ref="F501:F502"/>
    <mergeCell ref="E503:E504"/>
    <mergeCell ref="F503:F504"/>
    <mergeCell ref="D501:D502"/>
    <mergeCell ref="D503:D504"/>
    <mergeCell ref="C501:C504"/>
    <mergeCell ref="A499:A500"/>
    <mergeCell ref="B499:B500"/>
    <mergeCell ref="D499:D500"/>
    <mergeCell ref="E499:E500"/>
    <mergeCell ref="F499:F500"/>
    <mergeCell ref="C499:C500"/>
    <mergeCell ref="A462:A463"/>
    <mergeCell ref="A468:A469"/>
    <mergeCell ref="A470:A471"/>
    <mergeCell ref="A472:A473"/>
    <mergeCell ref="A464:A465"/>
    <mergeCell ref="F528:F529"/>
    <mergeCell ref="A520:A521"/>
    <mergeCell ref="A522:A523"/>
    <mergeCell ref="A524:A525"/>
    <mergeCell ref="A526:A527"/>
    <mergeCell ref="A528:A529"/>
    <mergeCell ref="B518:B519"/>
    <mergeCell ref="F506:F507"/>
    <mergeCell ref="E512:E513"/>
    <mergeCell ref="E514:E515"/>
    <mergeCell ref="E516:E517"/>
    <mergeCell ref="E518:E519"/>
    <mergeCell ref="F508:F509"/>
    <mergeCell ref="F510:F511"/>
    <mergeCell ref="F512:F513"/>
    <mergeCell ref="F514:F515"/>
    <mergeCell ref="F516:F517"/>
    <mergeCell ref="F518:F519"/>
    <mergeCell ref="A514:A515"/>
    <mergeCell ref="A516:A517"/>
    <mergeCell ref="A518:A519"/>
    <mergeCell ref="C506:C507"/>
    <mergeCell ref="C508:C509"/>
    <mergeCell ref="C528:C529"/>
    <mergeCell ref="D506:D519"/>
    <mergeCell ref="B559:W559"/>
    <mergeCell ref="B531:B532"/>
    <mergeCell ref="B533:B534"/>
    <mergeCell ref="B535:B536"/>
    <mergeCell ref="B537:B538"/>
    <mergeCell ref="B539:B540"/>
    <mergeCell ref="B541:B542"/>
    <mergeCell ref="B543:B544"/>
    <mergeCell ref="B545:B546"/>
    <mergeCell ref="B547:B548"/>
    <mergeCell ref="B549:B550"/>
    <mergeCell ref="B551:B552"/>
    <mergeCell ref="B553:B554"/>
    <mergeCell ref="B555:B556"/>
    <mergeCell ref="B557:B558"/>
    <mergeCell ref="D553:D554"/>
    <mergeCell ref="E531:E532"/>
    <mergeCell ref="F531:F532"/>
    <mergeCell ref="E547:E548"/>
    <mergeCell ref="F533:F534"/>
    <mergeCell ref="E535:E536"/>
    <mergeCell ref="F535:F536"/>
    <mergeCell ref="E537:E538"/>
    <mergeCell ref="F537:F538"/>
    <mergeCell ref="E539:E540"/>
    <mergeCell ref="F539:F540"/>
    <mergeCell ref="E541:E542"/>
    <mergeCell ref="F541:F542"/>
    <mergeCell ref="E543:E544"/>
    <mergeCell ref="F543:F544"/>
    <mergeCell ref="C524:C527"/>
    <mergeCell ref="C522:C523"/>
    <mergeCell ref="C518:C521"/>
    <mergeCell ref="D520:D523"/>
    <mergeCell ref="D524:D525"/>
    <mergeCell ref="D526:D527"/>
    <mergeCell ref="D528:D529"/>
    <mergeCell ref="B530:W530"/>
    <mergeCell ref="B520:B521"/>
    <mergeCell ref="B522:B523"/>
    <mergeCell ref="B524:B525"/>
    <mergeCell ref="B526:B527"/>
    <mergeCell ref="B528:B529"/>
    <mergeCell ref="F520:F521"/>
    <mergeCell ref="E522:E523"/>
    <mergeCell ref="F522:F523"/>
    <mergeCell ref="E524:E525"/>
    <mergeCell ref="F524:F525"/>
    <mergeCell ref="E526:E527"/>
    <mergeCell ref="F526:F527"/>
    <mergeCell ref="E528:E529"/>
    <mergeCell ref="E557:E558"/>
    <mergeCell ref="F557:F558"/>
    <mergeCell ref="C531:C556"/>
    <mergeCell ref="D531:D552"/>
    <mergeCell ref="D555:D558"/>
    <mergeCell ref="C557:C558"/>
    <mergeCell ref="A531:A532"/>
    <mergeCell ref="A533:A534"/>
    <mergeCell ref="A535:A536"/>
    <mergeCell ref="A537:A538"/>
    <mergeCell ref="A539:A540"/>
    <mergeCell ref="A541:A542"/>
    <mergeCell ref="A543:A544"/>
    <mergeCell ref="A545:A546"/>
    <mergeCell ref="A547:A548"/>
    <mergeCell ref="A549:A550"/>
    <mergeCell ref="A551:A552"/>
    <mergeCell ref="A553:A554"/>
    <mergeCell ref="A555:A556"/>
    <mergeCell ref="A557:A558"/>
    <mergeCell ref="E545:E546"/>
    <mergeCell ref="F545:F546"/>
    <mergeCell ref="F547:F548"/>
    <mergeCell ref="E549:E550"/>
    <mergeCell ref="F549:F550"/>
    <mergeCell ref="E551:E552"/>
    <mergeCell ref="F551:F552"/>
    <mergeCell ref="E553:E554"/>
    <mergeCell ref="F553:F554"/>
    <mergeCell ref="E555:E556"/>
    <mergeCell ref="F555:F556"/>
    <mergeCell ref="E533:E534"/>
    <mergeCell ref="D577:D584"/>
    <mergeCell ref="B585:W585"/>
    <mergeCell ref="B586:W586"/>
    <mergeCell ref="C587:C588"/>
    <mergeCell ref="C589:C590"/>
    <mergeCell ref="C591:C592"/>
    <mergeCell ref="C593:C594"/>
    <mergeCell ref="C595:C596"/>
    <mergeCell ref="C597:C598"/>
    <mergeCell ref="D587:D598"/>
    <mergeCell ref="B560:B561"/>
    <mergeCell ref="B562:B563"/>
    <mergeCell ref="B595:B596"/>
    <mergeCell ref="B597:B598"/>
    <mergeCell ref="A560:A561"/>
    <mergeCell ref="A562:A563"/>
    <mergeCell ref="E560:E561"/>
    <mergeCell ref="F560:F561"/>
    <mergeCell ref="E562:E563"/>
    <mergeCell ref="F562:F563"/>
    <mergeCell ref="C560:C563"/>
    <mergeCell ref="D560:D563"/>
    <mergeCell ref="B564:W564"/>
    <mergeCell ref="B565:W565"/>
    <mergeCell ref="A597:A598"/>
    <mergeCell ref="A595:A596"/>
    <mergeCell ref="A589:A590"/>
    <mergeCell ref="A591:A592"/>
    <mergeCell ref="A593:A594"/>
    <mergeCell ref="A587:A588"/>
    <mergeCell ref="A583:A584"/>
    <mergeCell ref="B623:B624"/>
    <mergeCell ref="B621:B622"/>
    <mergeCell ref="A621:A622"/>
    <mergeCell ref="A623:A624"/>
    <mergeCell ref="D621:D622"/>
    <mergeCell ref="D623:D624"/>
    <mergeCell ref="C621:C622"/>
    <mergeCell ref="C623:C624"/>
    <mergeCell ref="B599:B600"/>
    <mergeCell ref="B601:B602"/>
    <mergeCell ref="A599:A600"/>
    <mergeCell ref="A601:A602"/>
    <mergeCell ref="E599:E600"/>
    <mergeCell ref="F599:F600"/>
    <mergeCell ref="E601:E602"/>
    <mergeCell ref="F601:F602"/>
    <mergeCell ref="C599:C600"/>
    <mergeCell ref="C601:C602"/>
    <mergeCell ref="C603:C604"/>
    <mergeCell ref="C607:C610"/>
    <mergeCell ref="C605:C606"/>
    <mergeCell ref="D609:D610"/>
    <mergeCell ref="D599:D608"/>
    <mergeCell ref="F615:F616"/>
    <mergeCell ref="F617:F618"/>
    <mergeCell ref="B603:B604"/>
    <mergeCell ref="B605:B606"/>
    <mergeCell ref="B607:B608"/>
    <mergeCell ref="B609:B610"/>
    <mergeCell ref="B611:B612"/>
    <mergeCell ref="B613:B614"/>
    <mergeCell ref="E623:E624"/>
    <mergeCell ref="F623:F624"/>
    <mergeCell ref="A404:A405"/>
    <mergeCell ref="A406:A407"/>
    <mergeCell ref="A408:A409"/>
    <mergeCell ref="A410:A411"/>
    <mergeCell ref="A412:A413"/>
    <mergeCell ref="A414:A415"/>
    <mergeCell ref="A416:A417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D619:D620"/>
    <mergeCell ref="F621:F622"/>
    <mergeCell ref="E621:E622"/>
    <mergeCell ref="D611:D618"/>
    <mergeCell ref="A476:A477"/>
    <mergeCell ref="A478:A479"/>
    <mergeCell ref="A480:A481"/>
    <mergeCell ref="A482:A483"/>
    <mergeCell ref="C113:C130"/>
    <mergeCell ref="D113:D130"/>
    <mergeCell ref="C131:C132"/>
    <mergeCell ref="D131:D183"/>
    <mergeCell ref="D184:D200"/>
    <mergeCell ref="D201:D202"/>
    <mergeCell ref="C201:C212"/>
    <mergeCell ref="D203:D236"/>
    <mergeCell ref="C213:C236"/>
    <mergeCell ref="C237:C244"/>
    <mergeCell ref="C245:C246"/>
    <mergeCell ref="B247:W247"/>
    <mergeCell ref="D237:D246"/>
    <mergeCell ref="D248:D249"/>
    <mergeCell ref="D250:D253"/>
    <mergeCell ref="C248:C253"/>
    <mergeCell ref="C254:C255"/>
    <mergeCell ref="D254:D259"/>
    <mergeCell ref="C256:C259"/>
    <mergeCell ref="D264:D309"/>
    <mergeCell ref="C322:C323"/>
    <mergeCell ref="C566:C571"/>
    <mergeCell ref="C574:C575"/>
    <mergeCell ref="D566:D575"/>
    <mergeCell ref="B576:W576"/>
    <mergeCell ref="C577:C584"/>
  </mergeCells>
  <phoneticPr fontId="5" type="noConversion"/>
  <pageMargins left="0.23622047244094491" right="0.19685039370078741" top="0.47244094488188981" bottom="0.35433070866141736" header="0.31496062992125984" footer="0.31496062992125984"/>
  <pageSetup paperSize="9" scale="10" orientation="landscape" r:id="rId1"/>
  <headerFooter>
    <oddFooter>&amp;R&amp;P 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Y42"/>
  <sheetViews>
    <sheetView zoomScale="73" zoomScaleNormal="100" workbookViewId="0">
      <selection activeCell="H33" sqref="H33"/>
    </sheetView>
  </sheetViews>
  <sheetFormatPr baseColWidth="10" defaultColWidth="11.5" defaultRowHeight="15"/>
  <cols>
    <col min="1" max="1" width="5.5" style="61" customWidth="1"/>
    <col min="2" max="2" width="46.1640625" style="61" customWidth="1"/>
    <col min="3" max="3" width="15.6640625" style="61" customWidth="1"/>
    <col min="4" max="4" width="13.33203125" style="61" customWidth="1"/>
    <col min="5" max="5" width="7.1640625" style="61" customWidth="1"/>
    <col min="6" max="6" width="10.33203125" style="61" bestFit="1" customWidth="1"/>
    <col min="7" max="7" width="13.5" style="61" customWidth="1"/>
    <col min="8" max="8" width="30.5" style="61" customWidth="1"/>
    <col min="9" max="9" width="29.5" style="61" customWidth="1"/>
    <col min="10" max="10" width="31.5" style="61" customWidth="1"/>
    <col min="11" max="11" width="25.33203125" style="61" customWidth="1"/>
    <col min="12" max="12" width="24.6640625" style="61" customWidth="1"/>
    <col min="13" max="13" width="24.5" style="61" customWidth="1"/>
    <col min="14" max="14" width="26.5" style="61" customWidth="1"/>
    <col min="15" max="15" width="28.5" style="61" customWidth="1"/>
    <col min="16" max="16" width="23.5" style="61" customWidth="1"/>
    <col min="17" max="17" width="11.5" style="61" customWidth="1"/>
    <col min="18" max="18" width="25.5" style="61" customWidth="1"/>
    <col min="19" max="19" width="24.5" style="61" customWidth="1"/>
    <col min="20" max="20" width="24.1640625" style="61" customWidth="1"/>
    <col min="21" max="21" width="26.1640625" style="61" customWidth="1"/>
    <col min="22" max="22" width="27" style="61" customWidth="1"/>
    <col min="23" max="23" width="29.5" style="61" customWidth="1"/>
    <col min="24" max="26" width="11.5" style="61" customWidth="1"/>
    <col min="27" max="16384" width="11.5" style="61"/>
  </cols>
  <sheetData>
    <row r="1" spans="1:26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0"/>
      <c r="Z1" s="10"/>
    </row>
    <row r="2" spans="1:26" ht="24">
      <c r="B2" s="3"/>
      <c r="C2" s="1"/>
      <c r="D2" s="1"/>
      <c r="E2" s="1"/>
      <c r="F2" s="1"/>
      <c r="I2" s="1"/>
      <c r="J2" s="4" t="s">
        <v>3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B3" s="3"/>
      <c r="C3" s="1"/>
      <c r="D3" s="1"/>
      <c r="E3" s="1"/>
      <c r="F3" s="1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B4" s="13" t="s">
        <v>25</v>
      </c>
      <c r="C4" s="305"/>
      <c r="D4" s="305"/>
      <c r="E4" s="305"/>
      <c r="F4" s="305"/>
      <c r="G4" s="305"/>
      <c r="H4" s="306"/>
      <c r="I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B5" s="13" t="s">
        <v>26</v>
      </c>
      <c r="C5" s="305"/>
      <c r="D5" s="305"/>
      <c r="E5" s="305"/>
      <c r="F5" s="305"/>
      <c r="G5" s="305"/>
      <c r="H5" s="306"/>
      <c r="I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>
      <c r="B6" s="13" t="s">
        <v>27</v>
      </c>
      <c r="C6" s="305"/>
      <c r="D6" s="305"/>
      <c r="E6" s="305"/>
      <c r="F6" s="305"/>
      <c r="G6" s="305"/>
      <c r="H6" s="306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>
      <c r="B7" s="13" t="s">
        <v>28</v>
      </c>
      <c r="C7" s="303"/>
      <c r="D7" s="303"/>
      <c r="E7" s="303"/>
      <c r="F7" s="303"/>
      <c r="G7" s="303"/>
      <c r="H7" s="304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>
      <c r="B8" s="13" t="s">
        <v>29</v>
      </c>
      <c r="C8" s="305"/>
      <c r="D8" s="305"/>
      <c r="E8" s="305"/>
      <c r="F8" s="305"/>
      <c r="G8" s="305"/>
      <c r="H8" s="3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</row>
    <row r="9" spans="1:26" ht="19">
      <c r="I9" s="2"/>
      <c r="J9" s="2"/>
      <c r="K9" s="2"/>
      <c r="L9" s="2"/>
      <c r="M9" s="2"/>
      <c r="N9" s="2"/>
      <c r="O9" s="1"/>
      <c r="P9" s="1"/>
      <c r="Q9" s="1"/>
      <c r="R9" s="1"/>
      <c r="S9" s="2"/>
      <c r="T9" s="2"/>
      <c r="U9" s="2"/>
      <c r="V9" s="2"/>
      <c r="W9" s="12"/>
      <c r="X9" s="12"/>
      <c r="Y9" s="12"/>
      <c r="Z9" s="12"/>
    </row>
    <row r="10" spans="1:26" ht="24">
      <c r="C10" s="120"/>
      <c r="D10" s="114"/>
      <c r="E10" s="114"/>
      <c r="F10" s="114"/>
      <c r="G10" s="114"/>
      <c r="I10" s="198" t="s">
        <v>104</v>
      </c>
      <c r="J10" s="198"/>
      <c r="K10" s="198"/>
      <c r="L10" s="198"/>
      <c r="M10" s="2"/>
      <c r="N10" s="2"/>
      <c r="O10" s="2"/>
      <c r="P10" s="2"/>
      <c r="Q10" s="2"/>
      <c r="R10" s="2"/>
      <c r="S10" s="62"/>
      <c r="T10" s="62"/>
      <c r="U10" s="62"/>
      <c r="V10" s="62"/>
      <c r="W10" s="62"/>
      <c r="X10" s="62"/>
      <c r="Y10" s="62"/>
      <c r="Z10" s="62"/>
    </row>
    <row r="11" spans="1:26" ht="16" thickBot="1">
      <c r="B11" s="63"/>
      <c r="O11" s="2"/>
      <c r="P11" s="2"/>
      <c r="Q11" s="2"/>
      <c r="R11" s="2"/>
    </row>
    <row r="12" spans="1:26" ht="55.5" customHeight="1" thickBot="1">
      <c r="A12" s="279" t="s">
        <v>17</v>
      </c>
      <c r="B12" s="280"/>
      <c r="C12" s="280"/>
      <c r="D12" s="280"/>
      <c r="E12" s="280"/>
      <c r="F12" s="281"/>
      <c r="G12" s="282" t="s">
        <v>20</v>
      </c>
      <c r="H12" s="285" t="s">
        <v>21</v>
      </c>
      <c r="I12" s="286"/>
      <c r="J12" s="286"/>
      <c r="K12" s="287"/>
      <c r="L12" s="288" t="s">
        <v>22</v>
      </c>
      <c r="M12" s="289"/>
      <c r="N12" s="290"/>
      <c r="O12" s="291" t="s">
        <v>0</v>
      </c>
      <c r="P12" s="292"/>
      <c r="Q12" s="204"/>
      <c r="R12" s="292"/>
      <c r="S12" s="292"/>
      <c r="T12" s="204"/>
      <c r="U12" s="293"/>
      <c r="V12" s="279" t="s">
        <v>77</v>
      </c>
      <c r="W12" s="281"/>
    </row>
    <row r="13" spans="1:26" ht="33" thickBot="1">
      <c r="A13" s="296" t="s">
        <v>15</v>
      </c>
      <c r="B13" s="298" t="s">
        <v>16</v>
      </c>
      <c r="C13" s="298" t="s">
        <v>6</v>
      </c>
      <c r="D13" s="298" t="s">
        <v>56</v>
      </c>
      <c r="E13" s="298" t="s">
        <v>8</v>
      </c>
      <c r="F13" s="313" t="s">
        <v>24</v>
      </c>
      <c r="G13" s="283"/>
      <c r="H13" s="301" t="s">
        <v>9</v>
      </c>
      <c r="I13" s="39" t="s">
        <v>23</v>
      </c>
      <c r="J13" s="39" t="s">
        <v>10</v>
      </c>
      <c r="K13" s="39" t="s">
        <v>74</v>
      </c>
      <c r="L13" s="39" t="s">
        <v>80</v>
      </c>
      <c r="M13" s="39" t="s">
        <v>79</v>
      </c>
      <c r="N13" s="39" t="s">
        <v>75</v>
      </c>
      <c r="O13" s="59" t="s">
        <v>100</v>
      </c>
      <c r="P13" s="59" t="s">
        <v>101</v>
      </c>
      <c r="Q13" s="299" t="s">
        <v>63</v>
      </c>
      <c r="R13" s="39" t="s">
        <v>71</v>
      </c>
      <c r="S13" s="39" t="s">
        <v>4</v>
      </c>
      <c r="T13" s="50" t="s">
        <v>78</v>
      </c>
      <c r="U13" s="51" t="s">
        <v>95</v>
      </c>
      <c r="V13" s="277" t="s">
        <v>5</v>
      </c>
      <c r="W13" s="294" t="s">
        <v>64</v>
      </c>
      <c r="X13" s="10"/>
      <c r="Y13" s="10"/>
      <c r="Z13" s="10"/>
    </row>
    <row r="14" spans="1:26" ht="16" thickBot="1">
      <c r="A14" s="297"/>
      <c r="B14" s="196"/>
      <c r="C14" s="196"/>
      <c r="D14" s="196"/>
      <c r="E14" s="196"/>
      <c r="F14" s="314"/>
      <c r="G14" s="284"/>
      <c r="H14" s="302"/>
      <c r="I14" s="41" t="s">
        <v>66</v>
      </c>
      <c r="J14" s="14" t="s">
        <v>69</v>
      </c>
      <c r="K14" s="40" t="s">
        <v>67</v>
      </c>
      <c r="L14" s="43" t="s">
        <v>68</v>
      </c>
      <c r="M14" s="45" t="s">
        <v>66</v>
      </c>
      <c r="N14" s="44" t="s">
        <v>103</v>
      </c>
      <c r="O14" s="46" t="s">
        <v>72</v>
      </c>
      <c r="P14" s="64" t="s">
        <v>66</v>
      </c>
      <c r="Q14" s="300"/>
      <c r="R14" s="47" t="s">
        <v>72</v>
      </c>
      <c r="S14" s="48" t="s">
        <v>94</v>
      </c>
      <c r="T14" s="48" t="s">
        <v>69</v>
      </c>
      <c r="U14" s="49" t="s">
        <v>93</v>
      </c>
      <c r="V14" s="278"/>
      <c r="W14" s="295"/>
      <c r="X14" s="10"/>
      <c r="Y14" s="10"/>
      <c r="Z14" s="10"/>
    </row>
    <row r="15" spans="1:26" ht="33" customHeight="1">
      <c r="A15" s="255">
        <v>1</v>
      </c>
      <c r="B15" s="259" t="s">
        <v>469</v>
      </c>
      <c r="C15" s="308" t="s">
        <v>130</v>
      </c>
      <c r="D15" s="265" t="s">
        <v>57</v>
      </c>
      <c r="E15" s="265">
        <v>1</v>
      </c>
      <c r="F15" s="263" t="s">
        <v>40</v>
      </c>
      <c r="G15" s="42" t="s">
        <v>18</v>
      </c>
      <c r="H15" s="65">
        <v>45296</v>
      </c>
      <c r="I15" s="65">
        <f>H15+12</f>
        <v>45308</v>
      </c>
      <c r="J15" s="65">
        <f>I15+5</f>
        <v>45313</v>
      </c>
      <c r="K15" s="65">
        <f>J15+42</f>
        <v>45355</v>
      </c>
      <c r="L15" s="65">
        <f>K15+15</f>
        <v>45370</v>
      </c>
      <c r="M15" s="65">
        <f>L15+13</f>
        <v>45383</v>
      </c>
      <c r="N15" s="65">
        <f>M15+15</f>
        <v>45398</v>
      </c>
      <c r="O15" s="65">
        <f>N15+7</f>
        <v>45405</v>
      </c>
      <c r="P15" s="65">
        <f>O15+13</f>
        <v>45418</v>
      </c>
      <c r="Q15" s="65" t="s">
        <v>30</v>
      </c>
      <c r="R15" s="65">
        <f>P15+7</f>
        <v>45425</v>
      </c>
      <c r="S15" s="65">
        <f>R15+10</f>
        <v>45435</v>
      </c>
      <c r="T15" s="65">
        <f>S15+4</f>
        <v>45439</v>
      </c>
      <c r="U15" s="65">
        <f>T15+3</f>
        <v>45442</v>
      </c>
      <c r="V15" s="117">
        <v>45453</v>
      </c>
      <c r="W15" s="119">
        <v>45656</v>
      </c>
      <c r="X15" s="10"/>
      <c r="Y15" s="10"/>
      <c r="Z15" s="10"/>
    </row>
    <row r="16" spans="1:26" ht="23.25" customHeight="1" thickBot="1">
      <c r="A16" s="255"/>
      <c r="B16" s="307"/>
      <c r="C16" s="309"/>
      <c r="D16" s="264"/>
      <c r="E16" s="264"/>
      <c r="F16" s="264"/>
      <c r="G16" s="38" t="s">
        <v>19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77"/>
      <c r="W16" s="131"/>
      <c r="X16" s="10"/>
      <c r="Y16" s="10"/>
      <c r="Z16" s="10"/>
    </row>
    <row r="17" spans="1:51" ht="21" customHeight="1">
      <c r="A17" s="255">
        <v>2</v>
      </c>
      <c r="B17" s="256" t="s">
        <v>470</v>
      </c>
      <c r="C17" s="261" t="s">
        <v>463</v>
      </c>
      <c r="D17" s="263" t="s">
        <v>57</v>
      </c>
      <c r="E17" s="310">
        <v>2</v>
      </c>
      <c r="F17" s="263" t="s">
        <v>40</v>
      </c>
      <c r="G17" s="42" t="s">
        <v>18</v>
      </c>
      <c r="H17" s="65">
        <v>45296</v>
      </c>
      <c r="I17" s="65">
        <f>H17+12</f>
        <v>45308</v>
      </c>
      <c r="J17" s="65">
        <f>I17+5</f>
        <v>45313</v>
      </c>
      <c r="K17" s="65">
        <f>J17+42</f>
        <v>45355</v>
      </c>
      <c r="L17" s="65">
        <f>K17+15</f>
        <v>45370</v>
      </c>
      <c r="M17" s="65">
        <f>L17+13</f>
        <v>45383</v>
      </c>
      <c r="N17" s="65">
        <f>M17+15</f>
        <v>45398</v>
      </c>
      <c r="O17" s="65">
        <f>N17+7</f>
        <v>45405</v>
      </c>
      <c r="P17" s="65">
        <f>O17+13</f>
        <v>45418</v>
      </c>
      <c r="Q17" s="65" t="s">
        <v>30</v>
      </c>
      <c r="R17" s="65">
        <f>P17+7</f>
        <v>45425</v>
      </c>
      <c r="S17" s="65">
        <f>R17+10</f>
        <v>45435</v>
      </c>
      <c r="T17" s="65">
        <f>S17+4</f>
        <v>45439</v>
      </c>
      <c r="U17" s="65">
        <f>T17+3</f>
        <v>45442</v>
      </c>
      <c r="V17" s="117">
        <v>45453</v>
      </c>
      <c r="W17" s="119">
        <v>45656</v>
      </c>
      <c r="X17" s="10"/>
      <c r="Y17" s="10"/>
      <c r="Z17" s="10"/>
    </row>
    <row r="18" spans="1:51" ht="33" customHeight="1" thickBot="1">
      <c r="A18" s="255"/>
      <c r="B18" s="257"/>
      <c r="C18" s="262"/>
      <c r="D18" s="263"/>
      <c r="E18" s="310"/>
      <c r="F18" s="264"/>
      <c r="G18" s="38" t="s">
        <v>19</v>
      </c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77"/>
      <c r="W18" s="131"/>
      <c r="X18" s="10"/>
      <c r="Y18" s="10"/>
      <c r="Z18" s="10"/>
    </row>
    <row r="19" spans="1:51" ht="21" customHeight="1">
      <c r="A19" s="255">
        <v>3</v>
      </c>
      <c r="B19" s="256" t="s">
        <v>470</v>
      </c>
      <c r="C19" s="258" t="s">
        <v>463</v>
      </c>
      <c r="D19" s="265" t="s">
        <v>471</v>
      </c>
      <c r="E19" s="311">
        <v>3</v>
      </c>
      <c r="F19" s="263" t="s">
        <v>40</v>
      </c>
      <c r="G19" s="42" t="s">
        <v>18</v>
      </c>
      <c r="H19" s="65">
        <v>45296</v>
      </c>
      <c r="I19" s="65">
        <f>H19+12</f>
        <v>45308</v>
      </c>
      <c r="J19" s="65">
        <f>I19+5</f>
        <v>45313</v>
      </c>
      <c r="K19" s="65">
        <f>J19+42</f>
        <v>45355</v>
      </c>
      <c r="L19" s="65">
        <f>K19+15</f>
        <v>45370</v>
      </c>
      <c r="M19" s="65">
        <f>L19+13</f>
        <v>45383</v>
      </c>
      <c r="N19" s="65">
        <f>M19+15</f>
        <v>45398</v>
      </c>
      <c r="O19" s="65">
        <f>N19+7</f>
        <v>45405</v>
      </c>
      <c r="P19" s="65">
        <f>O19+13</f>
        <v>45418</v>
      </c>
      <c r="Q19" s="65" t="s">
        <v>30</v>
      </c>
      <c r="R19" s="65">
        <f>P19+7</f>
        <v>45425</v>
      </c>
      <c r="S19" s="65">
        <f>R19+10</f>
        <v>45435</v>
      </c>
      <c r="T19" s="65">
        <f>S19+4</f>
        <v>45439</v>
      </c>
      <c r="U19" s="65">
        <f>T19+3</f>
        <v>45442</v>
      </c>
      <c r="V19" s="117">
        <v>45453</v>
      </c>
      <c r="W19" s="119">
        <v>45656</v>
      </c>
      <c r="X19" s="10"/>
      <c r="Y19" s="10"/>
      <c r="Z19" s="10"/>
    </row>
    <row r="20" spans="1:51" ht="41.25" customHeight="1" thickBot="1">
      <c r="A20" s="255"/>
      <c r="B20" s="257"/>
      <c r="C20" s="258"/>
      <c r="D20" s="264"/>
      <c r="E20" s="312"/>
      <c r="F20" s="264"/>
      <c r="G20" s="38" t="s">
        <v>19</v>
      </c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77"/>
      <c r="W20" s="131"/>
      <c r="X20" s="10"/>
      <c r="Y20" s="10"/>
      <c r="Z20" s="10"/>
    </row>
    <row r="21" spans="1:51" ht="41.25" customHeight="1">
      <c r="A21" s="255">
        <v>4</v>
      </c>
      <c r="B21" s="256" t="s">
        <v>472</v>
      </c>
      <c r="C21" s="261" t="s">
        <v>130</v>
      </c>
      <c r="D21" s="273" t="s">
        <v>57</v>
      </c>
      <c r="E21" s="265">
        <v>4</v>
      </c>
      <c r="F21" s="263" t="s">
        <v>40</v>
      </c>
      <c r="G21" s="42" t="s">
        <v>18</v>
      </c>
      <c r="H21" s="65">
        <v>45296</v>
      </c>
      <c r="I21" s="65">
        <f>H21+12</f>
        <v>45308</v>
      </c>
      <c r="J21" s="65">
        <f>I21+5</f>
        <v>45313</v>
      </c>
      <c r="K21" s="65">
        <f>J21+42</f>
        <v>45355</v>
      </c>
      <c r="L21" s="65">
        <f>K21+15</f>
        <v>45370</v>
      </c>
      <c r="M21" s="65">
        <f>L21+13</f>
        <v>45383</v>
      </c>
      <c r="N21" s="65">
        <f>M21+15</f>
        <v>45398</v>
      </c>
      <c r="O21" s="65">
        <f>N21+7</f>
        <v>45405</v>
      </c>
      <c r="P21" s="65">
        <f>O21+13</f>
        <v>45418</v>
      </c>
      <c r="Q21" s="65" t="s">
        <v>30</v>
      </c>
      <c r="R21" s="65">
        <f>P21+7</f>
        <v>45425</v>
      </c>
      <c r="S21" s="65">
        <f>R21+10</f>
        <v>45435</v>
      </c>
      <c r="T21" s="65">
        <f>S21+4</f>
        <v>45439</v>
      </c>
      <c r="U21" s="65">
        <f>T21+3</f>
        <v>45442</v>
      </c>
      <c r="V21" s="117">
        <v>45453</v>
      </c>
      <c r="W21" s="119">
        <v>45656</v>
      </c>
      <c r="X21" s="10"/>
      <c r="Y21" s="10"/>
      <c r="Z21" s="10"/>
    </row>
    <row r="22" spans="1:51" ht="41.25" customHeight="1" thickBot="1">
      <c r="A22" s="255"/>
      <c r="B22" s="315"/>
      <c r="C22" s="262"/>
      <c r="D22" s="273"/>
      <c r="E22" s="264"/>
      <c r="F22" s="264"/>
      <c r="G22" s="38" t="s">
        <v>19</v>
      </c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77"/>
      <c r="W22" s="131"/>
      <c r="X22" s="10"/>
      <c r="Y22" s="10"/>
      <c r="Z22" s="10"/>
    </row>
    <row r="23" spans="1:51" ht="41.25" customHeight="1">
      <c r="A23" s="255">
        <v>5</v>
      </c>
      <c r="B23" s="259" t="s">
        <v>473</v>
      </c>
      <c r="C23" s="261" t="s">
        <v>130</v>
      </c>
      <c r="D23" s="273" t="s">
        <v>57</v>
      </c>
      <c r="E23" s="310">
        <v>5</v>
      </c>
      <c r="F23" s="263" t="s">
        <v>40</v>
      </c>
      <c r="G23" s="42" t="s">
        <v>18</v>
      </c>
      <c r="H23" s="65">
        <v>45296</v>
      </c>
      <c r="I23" s="65">
        <f>H23+12</f>
        <v>45308</v>
      </c>
      <c r="J23" s="65">
        <f>I23+5</f>
        <v>45313</v>
      </c>
      <c r="K23" s="65">
        <f>J23+42</f>
        <v>45355</v>
      </c>
      <c r="L23" s="65">
        <f>K23+15</f>
        <v>45370</v>
      </c>
      <c r="M23" s="65">
        <f>L23+13</f>
        <v>45383</v>
      </c>
      <c r="N23" s="65">
        <f>M23+15</f>
        <v>45398</v>
      </c>
      <c r="O23" s="65">
        <f>N23+7</f>
        <v>45405</v>
      </c>
      <c r="P23" s="65">
        <f>O23+13</f>
        <v>45418</v>
      </c>
      <c r="Q23" s="65" t="s">
        <v>30</v>
      </c>
      <c r="R23" s="65">
        <f>P23+7</f>
        <v>45425</v>
      </c>
      <c r="S23" s="65">
        <f>R23+10</f>
        <v>45435</v>
      </c>
      <c r="T23" s="65">
        <f>S23+4</f>
        <v>45439</v>
      </c>
      <c r="U23" s="65">
        <f>T23+3</f>
        <v>45442</v>
      </c>
      <c r="V23" s="117">
        <v>45453</v>
      </c>
      <c r="W23" s="119">
        <v>45656</v>
      </c>
      <c r="X23" s="10"/>
      <c r="Y23" s="10"/>
      <c r="Z23" s="10"/>
    </row>
    <row r="24" spans="1:51" ht="41.25" customHeight="1" thickBot="1">
      <c r="A24" s="255"/>
      <c r="B24" s="260"/>
      <c r="C24" s="262"/>
      <c r="D24" s="273"/>
      <c r="E24" s="310"/>
      <c r="F24" s="264"/>
      <c r="G24" s="38" t="s">
        <v>19</v>
      </c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77"/>
      <c r="W24" s="131"/>
      <c r="X24" s="10"/>
      <c r="Y24" s="10"/>
      <c r="Z24" s="10"/>
    </row>
    <row r="25" spans="1:51" ht="28" customHeight="1">
      <c r="A25" s="255">
        <v>6</v>
      </c>
      <c r="B25" s="259" t="s">
        <v>111</v>
      </c>
      <c r="C25" s="261" t="s">
        <v>130</v>
      </c>
      <c r="D25" s="265" t="s">
        <v>57</v>
      </c>
      <c r="E25" s="311">
        <v>6</v>
      </c>
      <c r="F25" s="263" t="s">
        <v>40</v>
      </c>
      <c r="G25" s="42" t="s">
        <v>18</v>
      </c>
      <c r="H25" s="65">
        <v>45296</v>
      </c>
      <c r="I25" s="65">
        <f>H25+12</f>
        <v>45308</v>
      </c>
      <c r="J25" s="65">
        <f>I25+5</f>
        <v>45313</v>
      </c>
      <c r="K25" s="65">
        <f>J25+42</f>
        <v>45355</v>
      </c>
      <c r="L25" s="65">
        <f>K25+15</f>
        <v>45370</v>
      </c>
      <c r="M25" s="65">
        <f>L25+13</f>
        <v>45383</v>
      </c>
      <c r="N25" s="65">
        <f>M25+15</f>
        <v>45398</v>
      </c>
      <c r="O25" s="65">
        <f>N25+7</f>
        <v>45405</v>
      </c>
      <c r="P25" s="65">
        <f>O25+13</f>
        <v>45418</v>
      </c>
      <c r="Q25" s="65" t="s">
        <v>30</v>
      </c>
      <c r="R25" s="65">
        <f>P25+7</f>
        <v>45425</v>
      </c>
      <c r="S25" s="65">
        <f>R25+10</f>
        <v>45435</v>
      </c>
      <c r="T25" s="65">
        <f>S25+4</f>
        <v>45439</v>
      </c>
      <c r="U25" s="65">
        <f>T25+3</f>
        <v>45442</v>
      </c>
      <c r="V25" s="117">
        <v>45453</v>
      </c>
      <c r="W25" s="119">
        <v>45656</v>
      </c>
      <c r="X25" s="10"/>
      <c r="Y25" s="10"/>
      <c r="Z25" s="10"/>
    </row>
    <row r="26" spans="1:51" ht="28.5" customHeight="1" thickBot="1">
      <c r="A26" s="255"/>
      <c r="B26" s="260"/>
      <c r="C26" s="262"/>
      <c r="D26" s="264"/>
      <c r="E26" s="312"/>
      <c r="F26" s="264"/>
      <c r="G26" s="38" t="s">
        <v>19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77"/>
      <c r="W26" s="79"/>
      <c r="X26" s="10"/>
      <c r="Y26" s="10"/>
      <c r="Z26" s="10"/>
    </row>
    <row r="27" spans="1:51" s="68" customFormat="1" ht="18.75" customHeight="1">
      <c r="A27" s="255">
        <v>7</v>
      </c>
      <c r="B27" s="259" t="s">
        <v>109</v>
      </c>
      <c r="C27" s="261" t="s">
        <v>130</v>
      </c>
      <c r="D27" s="265" t="s">
        <v>57</v>
      </c>
      <c r="E27" s="265">
        <v>7</v>
      </c>
      <c r="F27" s="263" t="s">
        <v>40</v>
      </c>
      <c r="G27" s="42" t="s">
        <v>18</v>
      </c>
      <c r="H27" s="65">
        <v>45296</v>
      </c>
      <c r="I27" s="65">
        <f>H27+12</f>
        <v>45308</v>
      </c>
      <c r="J27" s="65">
        <f>I27+5</f>
        <v>45313</v>
      </c>
      <c r="K27" s="65">
        <f>J27+42</f>
        <v>45355</v>
      </c>
      <c r="L27" s="65">
        <f>K27+15</f>
        <v>45370</v>
      </c>
      <c r="M27" s="65">
        <f>L27+13</f>
        <v>45383</v>
      </c>
      <c r="N27" s="65">
        <f>M27+15</f>
        <v>45398</v>
      </c>
      <c r="O27" s="65">
        <f>N27+7</f>
        <v>45405</v>
      </c>
      <c r="P27" s="65">
        <f>O27+13</f>
        <v>45418</v>
      </c>
      <c r="Q27" s="65" t="s">
        <v>30</v>
      </c>
      <c r="R27" s="65">
        <f>P27+7</f>
        <v>45425</v>
      </c>
      <c r="S27" s="65">
        <f>R27+10</f>
        <v>45435</v>
      </c>
      <c r="T27" s="65">
        <f>S27+4</f>
        <v>45439</v>
      </c>
      <c r="U27" s="65">
        <f>T27+3</f>
        <v>45442</v>
      </c>
      <c r="V27" s="117">
        <v>45453</v>
      </c>
      <c r="W27" s="119">
        <v>45656</v>
      </c>
      <c r="X27" s="67"/>
      <c r="Y27" s="67"/>
      <c r="Z27" s="67"/>
    </row>
    <row r="28" spans="1:51" ht="36" customHeight="1">
      <c r="A28" s="255"/>
      <c r="B28" s="260"/>
      <c r="C28" s="262"/>
      <c r="D28" s="264"/>
      <c r="E28" s="264"/>
      <c r="F28" s="264"/>
      <c r="G28" s="38" t="s">
        <v>19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77"/>
      <c r="W28" s="79"/>
      <c r="X28" s="10"/>
      <c r="Y28" s="10"/>
      <c r="Z28" s="10"/>
    </row>
    <row r="29" spans="1:51" s="84" customFormat="1" ht="27" customHeight="1">
      <c r="A29" s="105"/>
      <c r="B29" s="105" t="s">
        <v>2</v>
      </c>
      <c r="C29" s="106"/>
      <c r="D29" s="107" t="s">
        <v>30</v>
      </c>
      <c r="E29" s="107"/>
      <c r="F29" s="107"/>
      <c r="G29" s="107"/>
      <c r="H29" s="108"/>
      <c r="I29" s="108"/>
      <c r="J29" s="108"/>
      <c r="K29" s="108"/>
      <c r="L29" s="108"/>
      <c r="M29" s="108"/>
      <c r="N29" s="108"/>
      <c r="O29" s="107"/>
      <c r="P29" s="107"/>
      <c r="Q29" s="108"/>
      <c r="R29" s="108"/>
      <c r="S29" s="108"/>
      <c r="T29" s="109"/>
      <c r="U29" s="108"/>
      <c r="V29" s="108"/>
      <c r="W29" s="108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</row>
    <row r="30" spans="1:51" s="67" customFormat="1" ht="7.5" customHeight="1"/>
    <row r="31" spans="1:51" s="67" customFormat="1" ht="15.75" customHeight="1" thickBot="1">
      <c r="X31" s="10"/>
      <c r="Y31" s="10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</row>
    <row r="32" spans="1:51" ht="30" customHeight="1" thickBot="1">
      <c r="B32" s="270" t="s">
        <v>31</v>
      </c>
      <c r="C32" s="271"/>
      <c r="D32" s="271"/>
      <c r="E32" s="272"/>
      <c r="G32" s="115"/>
      <c r="H32" s="115"/>
      <c r="I32" s="115"/>
      <c r="J32" s="115"/>
      <c r="K32" s="115"/>
      <c r="W32" s="10"/>
      <c r="X32" s="10"/>
      <c r="Y32" s="10"/>
    </row>
    <row r="33" spans="2:25" ht="21" thickBot="1">
      <c r="B33" s="5" t="s">
        <v>73</v>
      </c>
      <c r="C33" s="267" t="s">
        <v>110</v>
      </c>
      <c r="D33" s="268"/>
      <c r="E33" s="269"/>
      <c r="W33" s="10"/>
      <c r="X33" s="10"/>
      <c r="Y33" s="10"/>
    </row>
    <row r="34" spans="2:25" ht="20" thickBot="1">
      <c r="B34" s="6"/>
      <c r="C34" s="7"/>
      <c r="D34" s="7"/>
      <c r="E34" s="7"/>
      <c r="W34" s="10"/>
    </row>
    <row r="35" spans="2:25" ht="22" thickBot="1">
      <c r="B35" s="121" t="s">
        <v>32</v>
      </c>
      <c r="C35" s="228" t="s">
        <v>39</v>
      </c>
      <c r="D35" s="229"/>
      <c r="E35" s="229"/>
      <c r="F35" s="229"/>
      <c r="G35" s="230"/>
      <c r="I35" s="231" t="s">
        <v>50</v>
      </c>
      <c r="J35" s="232"/>
      <c r="K35" s="233" t="s">
        <v>51</v>
      </c>
      <c r="L35" s="234"/>
      <c r="M35" s="235"/>
      <c r="O35" s="236" t="s">
        <v>56</v>
      </c>
      <c r="P35" s="237"/>
      <c r="Q35" s="237"/>
      <c r="R35" s="237"/>
      <c r="S35" s="238"/>
      <c r="W35" s="10"/>
    </row>
    <row r="36" spans="2:25" ht="22" thickBot="1">
      <c r="B36" s="121" t="s">
        <v>33</v>
      </c>
      <c r="C36" s="15" t="s">
        <v>40</v>
      </c>
      <c r="D36" s="8"/>
      <c r="E36" s="239" t="s">
        <v>41</v>
      </c>
      <c r="F36" s="240"/>
      <c r="G36" s="241"/>
      <c r="I36" s="242">
        <v>1</v>
      </c>
      <c r="J36" s="243"/>
      <c r="K36" s="244" t="s">
        <v>53</v>
      </c>
      <c r="L36" s="245"/>
      <c r="M36" s="246"/>
      <c r="O36" s="19" t="s">
        <v>57</v>
      </c>
      <c r="P36" s="247" t="s">
        <v>58</v>
      </c>
      <c r="Q36" s="248"/>
      <c r="R36" s="248"/>
      <c r="S36" s="249"/>
    </row>
    <row r="37" spans="2:25" ht="22" thickBot="1">
      <c r="B37" s="121" t="s">
        <v>34</v>
      </c>
      <c r="C37" s="16" t="s">
        <v>42</v>
      </c>
      <c r="D37" s="9"/>
      <c r="E37" s="216" t="s">
        <v>43</v>
      </c>
      <c r="F37" s="217"/>
      <c r="G37" s="218"/>
      <c r="I37" s="250">
        <v>2</v>
      </c>
      <c r="J37" s="251"/>
      <c r="K37" s="244" t="s">
        <v>54</v>
      </c>
      <c r="L37" s="245"/>
      <c r="M37" s="246"/>
      <c r="O37" s="20" t="s">
        <v>59</v>
      </c>
      <c r="P37" s="247" t="s">
        <v>60</v>
      </c>
      <c r="Q37" s="248"/>
      <c r="R37" s="248"/>
      <c r="S37" s="249"/>
    </row>
    <row r="38" spans="2:25" ht="22" thickBot="1">
      <c r="B38" s="121" t="s">
        <v>35</v>
      </c>
      <c r="C38" s="15" t="s">
        <v>44</v>
      </c>
      <c r="D38" s="8"/>
      <c r="E38" s="216" t="s">
        <v>45</v>
      </c>
      <c r="F38" s="217"/>
      <c r="G38" s="218"/>
      <c r="I38" s="250">
        <v>3</v>
      </c>
      <c r="J38" s="251"/>
      <c r="K38" s="244" t="s">
        <v>55</v>
      </c>
      <c r="L38" s="245"/>
      <c r="M38" s="246"/>
      <c r="O38" s="21" t="s">
        <v>61</v>
      </c>
      <c r="P38" s="252" t="s">
        <v>62</v>
      </c>
      <c r="Q38" s="253"/>
      <c r="R38" s="253"/>
      <c r="S38" s="254"/>
    </row>
    <row r="39" spans="2:25" ht="22" thickBot="1">
      <c r="B39" s="121" t="s">
        <v>36</v>
      </c>
      <c r="C39" s="16" t="s">
        <v>46</v>
      </c>
      <c r="D39" s="9"/>
      <c r="E39" s="216" t="s">
        <v>47</v>
      </c>
      <c r="F39" s="217"/>
      <c r="G39" s="218"/>
      <c r="I39" s="219">
        <v>4</v>
      </c>
      <c r="J39" s="220"/>
      <c r="K39" s="221" t="s">
        <v>52</v>
      </c>
      <c r="L39" s="222"/>
      <c r="M39" s="223"/>
      <c r="W39" s="10"/>
    </row>
    <row r="40" spans="2:25" ht="21" thickBot="1">
      <c r="B40" s="121" t="s">
        <v>37</v>
      </c>
      <c r="C40" s="17" t="s">
        <v>48</v>
      </c>
      <c r="D40" s="18"/>
      <c r="E40" s="274" t="s">
        <v>49</v>
      </c>
      <c r="F40" s="275"/>
      <c r="G40" s="276"/>
      <c r="W40" s="11"/>
    </row>
    <row r="41" spans="2:25" ht="19">
      <c r="B41" s="266" t="s">
        <v>38</v>
      </c>
      <c r="C41" s="266"/>
    </row>
    <row r="42" spans="2:25" ht="16">
      <c r="B42" s="71"/>
    </row>
  </sheetData>
  <mergeCells count="87">
    <mergeCell ref="F23:F24"/>
    <mergeCell ref="B21:B22"/>
    <mergeCell ref="A21:A22"/>
    <mergeCell ref="C21:C22"/>
    <mergeCell ref="D21:D22"/>
    <mergeCell ref="E21:E22"/>
    <mergeCell ref="F21:F22"/>
    <mergeCell ref="I10:L10"/>
    <mergeCell ref="F13:F14"/>
    <mergeCell ref="D13:D14"/>
    <mergeCell ref="E13:E14"/>
    <mergeCell ref="C13:C14"/>
    <mergeCell ref="A27:A28"/>
    <mergeCell ref="E15:E16"/>
    <mergeCell ref="F15:F16"/>
    <mergeCell ref="A15:A16"/>
    <mergeCell ref="B15:B16"/>
    <mergeCell ref="C15:C16"/>
    <mergeCell ref="D15:D16"/>
    <mergeCell ref="A17:A18"/>
    <mergeCell ref="B17:B18"/>
    <mergeCell ref="C17:C18"/>
    <mergeCell ref="D17:D18"/>
    <mergeCell ref="E17:E18"/>
    <mergeCell ref="E25:E26"/>
    <mergeCell ref="F25:F26"/>
    <mergeCell ref="F17:F18"/>
    <mergeCell ref="E19:E20"/>
    <mergeCell ref="C7:H7"/>
    <mergeCell ref="C4:H4"/>
    <mergeCell ref="C5:H5"/>
    <mergeCell ref="C6:H6"/>
    <mergeCell ref="C8:H8"/>
    <mergeCell ref="V13:V14"/>
    <mergeCell ref="A12:F12"/>
    <mergeCell ref="G12:G14"/>
    <mergeCell ref="H12:K12"/>
    <mergeCell ref="L12:N12"/>
    <mergeCell ref="O12:U12"/>
    <mergeCell ref="V12:W12"/>
    <mergeCell ref="W13:W14"/>
    <mergeCell ref="A13:A14"/>
    <mergeCell ref="B13:B14"/>
    <mergeCell ref="Q13:Q14"/>
    <mergeCell ref="H13:H14"/>
    <mergeCell ref="P37:S37"/>
    <mergeCell ref="E38:G38"/>
    <mergeCell ref="I38:J38"/>
    <mergeCell ref="K38:M38"/>
    <mergeCell ref="P38:S38"/>
    <mergeCell ref="E37:G37"/>
    <mergeCell ref="I37:J37"/>
    <mergeCell ref="K37:M37"/>
    <mergeCell ref="P36:S36"/>
    <mergeCell ref="C35:G35"/>
    <mergeCell ref="I35:J35"/>
    <mergeCell ref="K35:M35"/>
    <mergeCell ref="O35:S35"/>
    <mergeCell ref="I39:J39"/>
    <mergeCell ref="K39:M39"/>
    <mergeCell ref="E40:G40"/>
    <mergeCell ref="E36:G36"/>
    <mergeCell ref="I36:J36"/>
    <mergeCell ref="K36:M36"/>
    <mergeCell ref="F19:F20"/>
    <mergeCell ref="D19:D20"/>
    <mergeCell ref="B41:C41"/>
    <mergeCell ref="E39:G39"/>
    <mergeCell ref="C33:E33"/>
    <mergeCell ref="B32:E32"/>
    <mergeCell ref="B25:B26"/>
    <mergeCell ref="C25:C26"/>
    <mergeCell ref="D25:D26"/>
    <mergeCell ref="D23:D24"/>
    <mergeCell ref="B27:B28"/>
    <mergeCell ref="C27:C28"/>
    <mergeCell ref="D27:D28"/>
    <mergeCell ref="E27:E28"/>
    <mergeCell ref="F27:F28"/>
    <mergeCell ref="E23:E24"/>
    <mergeCell ref="A25:A26"/>
    <mergeCell ref="A19:A20"/>
    <mergeCell ref="B19:B20"/>
    <mergeCell ref="C19:C20"/>
    <mergeCell ref="B23:B24"/>
    <mergeCell ref="A23:A24"/>
    <mergeCell ref="C23:C2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56"/>
  <sheetViews>
    <sheetView view="pageBreakPreview" zoomScale="70" zoomScaleNormal="80" zoomScaleSheetLayoutView="70" workbookViewId="0">
      <selection activeCell="I42" sqref="I42"/>
    </sheetView>
  </sheetViews>
  <sheetFormatPr baseColWidth="10" defaultColWidth="11.5" defaultRowHeight="13"/>
  <cols>
    <col min="1" max="1" width="5.5" style="72" customWidth="1"/>
    <col min="2" max="2" width="58" style="72" customWidth="1"/>
    <col min="3" max="3" width="15.6640625" style="72" customWidth="1"/>
    <col min="4" max="4" width="13.33203125" style="72" customWidth="1"/>
    <col min="5" max="5" width="7.1640625" style="72" customWidth="1"/>
    <col min="6" max="6" width="10.33203125" style="72" bestFit="1" customWidth="1"/>
    <col min="7" max="7" width="13.5" style="72" customWidth="1"/>
    <col min="8" max="8" width="26.1640625" style="72" customWidth="1"/>
    <col min="9" max="9" width="25.5" style="72" customWidth="1"/>
    <col min="10" max="10" width="25.83203125" style="72" customWidth="1"/>
    <col min="11" max="11" width="27" style="72" customWidth="1"/>
    <col min="12" max="12" width="24.1640625" style="72" customWidth="1"/>
    <col min="13" max="13" width="22.6640625" style="72" customWidth="1"/>
    <col min="14" max="14" width="29" style="72" customWidth="1"/>
    <col min="15" max="15" width="25.5" style="72" customWidth="1"/>
    <col min="16" max="16" width="24" style="72" customWidth="1"/>
    <col min="17" max="17" width="29.5" style="72" customWidth="1"/>
    <col min="18" max="18" width="27.1640625" style="72" customWidth="1"/>
    <col min="19" max="19" width="28.5" style="72" customWidth="1"/>
    <col min="20" max="20" width="27.83203125" style="72" customWidth="1"/>
    <col min="21" max="21" width="25.1640625" style="72" customWidth="1"/>
    <col min="22" max="22" width="17" style="72" customWidth="1"/>
    <col min="23" max="23" width="25" style="72" customWidth="1"/>
    <col min="24" max="24" width="27.1640625" style="72" customWidth="1"/>
    <col min="25" max="25" width="26.83203125" style="72" customWidth="1"/>
    <col min="26" max="26" width="26.6640625" style="72" customWidth="1"/>
    <col min="27" max="27" width="28.5" style="72" customWidth="1"/>
    <col min="28" max="28" width="33.1640625" style="72" customWidth="1"/>
    <col min="29" max="29" width="12.6640625" style="72" customWidth="1"/>
    <col min="30" max="30" width="14.33203125" style="72" customWidth="1"/>
    <col min="31" max="31" width="14.1640625" style="72" customWidth="1"/>
    <col min="32" max="38" width="12.6640625" style="72" customWidth="1"/>
    <col min="39" max="16384" width="11.5" style="72"/>
  </cols>
  <sheetData>
    <row r="2" spans="1:29" ht="20.25" customHeight="1">
      <c r="B2" s="22"/>
      <c r="C2" s="22"/>
      <c r="D2" s="22"/>
      <c r="E2" s="22"/>
      <c r="F2" s="22"/>
      <c r="I2" s="22"/>
      <c r="J2" s="52" t="s">
        <v>3</v>
      </c>
      <c r="K2" s="53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9" s="73" customFormat="1">
      <c r="W3" s="24"/>
    </row>
    <row r="4" spans="1:29" ht="16">
      <c r="B4" s="13" t="s">
        <v>25</v>
      </c>
      <c r="C4" s="305"/>
      <c r="D4" s="305"/>
      <c r="E4" s="305"/>
      <c r="F4" s="305"/>
      <c r="G4" s="305"/>
      <c r="H4" s="306"/>
      <c r="I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9" ht="16">
      <c r="B5" s="13" t="s">
        <v>26</v>
      </c>
      <c r="C5" s="305"/>
      <c r="D5" s="305"/>
      <c r="E5" s="305"/>
      <c r="F5" s="305"/>
      <c r="G5" s="305"/>
      <c r="H5" s="306"/>
      <c r="I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9" ht="13.5" customHeight="1">
      <c r="B6" s="13" t="s">
        <v>27</v>
      </c>
      <c r="C6" s="305"/>
      <c r="D6" s="305"/>
      <c r="E6" s="305"/>
      <c r="F6" s="305"/>
      <c r="G6" s="305"/>
      <c r="H6" s="306"/>
      <c r="I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9" ht="12.75" customHeight="1">
      <c r="B7" s="13" t="s">
        <v>28</v>
      </c>
      <c r="C7" s="303"/>
      <c r="D7" s="303"/>
      <c r="E7" s="303"/>
      <c r="F7" s="303"/>
      <c r="G7" s="303"/>
      <c r="H7" s="304"/>
      <c r="I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9" ht="16">
      <c r="B8" s="13" t="s">
        <v>29</v>
      </c>
      <c r="C8" s="305"/>
      <c r="D8" s="305"/>
      <c r="E8" s="305"/>
      <c r="F8" s="305"/>
      <c r="G8" s="305"/>
      <c r="H8" s="306"/>
      <c r="I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9">
      <c r="B9" s="74"/>
      <c r="C9" s="75"/>
      <c r="D9" s="75"/>
    </row>
    <row r="10" spans="1:29" ht="20">
      <c r="B10" s="74"/>
      <c r="C10" s="115"/>
      <c r="D10" s="115"/>
      <c r="E10" s="115"/>
      <c r="F10" s="115"/>
      <c r="I10" s="329" t="s">
        <v>106</v>
      </c>
      <c r="J10" s="329"/>
      <c r="K10" s="329"/>
      <c r="L10" s="329"/>
    </row>
    <row r="11" spans="1:29" ht="14" thickBot="1">
      <c r="B11" s="74"/>
      <c r="C11" s="75"/>
      <c r="D11" s="75"/>
    </row>
    <row r="12" spans="1:29" ht="54" customHeight="1" thickBot="1">
      <c r="A12" s="344" t="s">
        <v>1</v>
      </c>
      <c r="B12" s="345"/>
      <c r="C12" s="345"/>
      <c r="D12" s="345"/>
      <c r="E12" s="345"/>
      <c r="F12" s="346"/>
      <c r="G12" s="342" t="s">
        <v>20</v>
      </c>
      <c r="H12" s="363" t="s">
        <v>12</v>
      </c>
      <c r="I12" s="364"/>
      <c r="J12" s="364"/>
      <c r="K12" s="364"/>
      <c r="L12" s="365"/>
      <c r="M12" s="372" t="s">
        <v>84</v>
      </c>
      <c r="N12" s="375"/>
      <c r="O12" s="375"/>
      <c r="P12" s="375"/>
      <c r="Q12" s="375"/>
      <c r="R12" s="375"/>
      <c r="S12" s="376"/>
      <c r="T12" s="372" t="s">
        <v>0</v>
      </c>
      <c r="U12" s="374"/>
      <c r="V12" s="374"/>
      <c r="W12" s="374"/>
      <c r="X12" s="374"/>
      <c r="Y12" s="374"/>
      <c r="Z12" s="373"/>
      <c r="AA12" s="372" t="s">
        <v>77</v>
      </c>
      <c r="AB12" s="373"/>
      <c r="AC12" s="73"/>
    </row>
    <row r="13" spans="1:29" s="73" customFormat="1" ht="45.75" customHeight="1">
      <c r="A13" s="332" t="s">
        <v>15</v>
      </c>
      <c r="B13" s="330" t="s">
        <v>16</v>
      </c>
      <c r="C13" s="330" t="s">
        <v>6</v>
      </c>
      <c r="D13" s="330" t="s">
        <v>56</v>
      </c>
      <c r="E13" s="340" t="s">
        <v>11</v>
      </c>
      <c r="F13" s="330" t="s">
        <v>7</v>
      </c>
      <c r="G13" s="343"/>
      <c r="H13" s="370" t="s">
        <v>81</v>
      </c>
      <c r="I13" s="85" t="s">
        <v>82</v>
      </c>
      <c r="J13" s="85" t="s">
        <v>97</v>
      </c>
      <c r="K13" s="85" t="s">
        <v>83</v>
      </c>
      <c r="L13" s="86" t="s">
        <v>102</v>
      </c>
      <c r="M13" s="87" t="s">
        <v>86</v>
      </c>
      <c r="N13" s="85" t="s">
        <v>87</v>
      </c>
      <c r="O13" s="87" t="s">
        <v>85</v>
      </c>
      <c r="P13" s="85" t="s">
        <v>88</v>
      </c>
      <c r="Q13" s="85" t="s">
        <v>89</v>
      </c>
      <c r="R13" s="85" t="s">
        <v>90</v>
      </c>
      <c r="S13" s="86" t="s">
        <v>91</v>
      </c>
      <c r="T13" s="87" t="s">
        <v>96</v>
      </c>
      <c r="U13" s="88" t="s">
        <v>92</v>
      </c>
      <c r="V13" s="366" t="s">
        <v>63</v>
      </c>
      <c r="W13" s="85" t="s">
        <v>71</v>
      </c>
      <c r="X13" s="85" t="s">
        <v>4</v>
      </c>
      <c r="Y13" s="89" t="s">
        <v>78</v>
      </c>
      <c r="Z13" s="86" t="s">
        <v>95</v>
      </c>
      <c r="AA13" s="368" t="s">
        <v>13</v>
      </c>
      <c r="AB13" s="361" t="s">
        <v>65</v>
      </c>
    </row>
    <row r="14" spans="1:29" s="73" customFormat="1" ht="21" customHeight="1" thickBot="1">
      <c r="A14" s="333"/>
      <c r="B14" s="331"/>
      <c r="C14" s="331"/>
      <c r="D14" s="331"/>
      <c r="E14" s="341"/>
      <c r="F14" s="331"/>
      <c r="G14" s="343"/>
      <c r="H14" s="371"/>
      <c r="I14" s="90" t="s">
        <v>66</v>
      </c>
      <c r="J14" s="91" t="s">
        <v>98</v>
      </c>
      <c r="K14" s="90" t="s">
        <v>68</v>
      </c>
      <c r="L14" s="92" t="s">
        <v>66</v>
      </c>
      <c r="M14" s="93" t="s">
        <v>99</v>
      </c>
      <c r="N14" s="90" t="s">
        <v>67</v>
      </c>
      <c r="O14" s="91" t="s">
        <v>68</v>
      </c>
      <c r="P14" s="94" t="s">
        <v>70</v>
      </c>
      <c r="Q14" s="90" t="s">
        <v>68</v>
      </c>
      <c r="R14" s="91" t="s">
        <v>66</v>
      </c>
      <c r="S14" s="95" t="s">
        <v>68</v>
      </c>
      <c r="T14" s="96" t="s">
        <v>72</v>
      </c>
      <c r="U14" s="97" t="s">
        <v>66</v>
      </c>
      <c r="V14" s="367"/>
      <c r="W14" s="97" t="s">
        <v>72</v>
      </c>
      <c r="X14" s="98" t="s">
        <v>94</v>
      </c>
      <c r="Y14" s="97" t="s">
        <v>69</v>
      </c>
      <c r="Z14" s="99" t="s">
        <v>93</v>
      </c>
      <c r="AA14" s="369"/>
      <c r="AB14" s="362"/>
    </row>
    <row r="15" spans="1:29" s="73" customFormat="1" ht="15.75" customHeight="1">
      <c r="A15" s="156">
        <v>1</v>
      </c>
      <c r="B15" s="172" t="s">
        <v>313</v>
      </c>
      <c r="C15" s="261" t="s">
        <v>125</v>
      </c>
      <c r="D15" s="335" t="s">
        <v>57</v>
      </c>
      <c r="E15" s="334">
        <v>1</v>
      </c>
      <c r="F15" s="336" t="s">
        <v>128</v>
      </c>
      <c r="G15" s="58" t="s">
        <v>18</v>
      </c>
      <c r="H15" s="69">
        <v>46076</v>
      </c>
      <c r="I15" s="69">
        <f>H15+14</f>
        <v>46090</v>
      </c>
      <c r="J15" s="69">
        <f>3+I15</f>
        <v>46093</v>
      </c>
      <c r="K15" s="69">
        <f>J15+32</f>
        <v>46125</v>
      </c>
      <c r="L15" s="81">
        <v>46142</v>
      </c>
      <c r="M15" s="81">
        <f>L15+12</f>
        <v>46154</v>
      </c>
      <c r="N15" s="82">
        <f>M15+15</f>
        <v>46169</v>
      </c>
      <c r="O15" s="69">
        <f>N15+7</f>
        <v>46176</v>
      </c>
      <c r="P15" s="69">
        <f>O15+13</f>
        <v>46189</v>
      </c>
      <c r="Q15" s="128"/>
      <c r="R15" s="69">
        <f>P15+7</f>
        <v>46196</v>
      </c>
      <c r="S15" s="69">
        <f>R15+10</f>
        <v>46206</v>
      </c>
      <c r="T15" s="69">
        <f>S15+4</f>
        <v>46210</v>
      </c>
      <c r="U15" s="69">
        <f>T15+3</f>
        <v>46213</v>
      </c>
      <c r="V15" s="78">
        <v>46218</v>
      </c>
      <c r="W15" s="76">
        <v>46223</v>
      </c>
      <c r="X15" s="78">
        <f>W15+10</f>
        <v>46233</v>
      </c>
      <c r="Y15" s="78">
        <f>X15+4</f>
        <v>46237</v>
      </c>
      <c r="Z15" s="78">
        <f>Y15+3</f>
        <v>46240</v>
      </c>
      <c r="AA15" s="78">
        <v>45159</v>
      </c>
      <c r="AB15" s="76">
        <v>45289</v>
      </c>
    </row>
    <row r="16" spans="1:29" s="73" customFormat="1" ht="15.75" customHeight="1" thickBot="1">
      <c r="A16" s="156"/>
      <c r="B16" s="172"/>
      <c r="C16" s="262"/>
      <c r="D16" s="335"/>
      <c r="E16" s="335"/>
      <c r="F16" s="337"/>
      <c r="G16" s="54" t="s">
        <v>19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</row>
    <row r="17" spans="1:28" s="73" customFormat="1" ht="15.75" customHeight="1">
      <c r="A17" s="156">
        <v>2</v>
      </c>
      <c r="B17" s="172" t="s">
        <v>314</v>
      </c>
      <c r="C17" s="261" t="s">
        <v>125</v>
      </c>
      <c r="D17" s="335" t="s">
        <v>57</v>
      </c>
      <c r="E17" s="334">
        <v>2</v>
      </c>
      <c r="F17" s="336" t="s">
        <v>128</v>
      </c>
      <c r="G17" s="58" t="s">
        <v>18</v>
      </c>
      <c r="H17" s="69">
        <v>46078</v>
      </c>
      <c r="I17" s="69">
        <f>H17+12</f>
        <v>46090</v>
      </c>
      <c r="J17" s="69">
        <f>I17+3</f>
        <v>46093</v>
      </c>
      <c r="K17" s="69">
        <f>32+J17</f>
        <v>46125</v>
      </c>
      <c r="L17" s="81">
        <f>K17+15</f>
        <v>46140</v>
      </c>
      <c r="M17" s="81">
        <f>L17+13</f>
        <v>46153</v>
      </c>
      <c r="N17" s="82">
        <f>M17+15</f>
        <v>46168</v>
      </c>
      <c r="O17" s="69">
        <f>N17+7</f>
        <v>46175</v>
      </c>
      <c r="P17" s="69">
        <f>O17+14</f>
        <v>46189</v>
      </c>
      <c r="Q17" s="128"/>
      <c r="R17" s="69">
        <f>P17+7</f>
        <v>46196</v>
      </c>
      <c r="S17" s="69">
        <f>R17+10</f>
        <v>46206</v>
      </c>
      <c r="T17" s="69">
        <f>S17+4</f>
        <v>46210</v>
      </c>
      <c r="U17" s="69">
        <f>T17+3</f>
        <v>46213</v>
      </c>
      <c r="V17" s="78">
        <v>46220</v>
      </c>
      <c r="W17" s="76">
        <v>46227</v>
      </c>
      <c r="X17" s="78">
        <f>W17+10</f>
        <v>46237</v>
      </c>
      <c r="Y17" s="78">
        <f>X17+4</f>
        <v>46241</v>
      </c>
      <c r="Z17" s="78">
        <f>Y17+3</f>
        <v>46244</v>
      </c>
      <c r="AA17" s="78">
        <v>45159</v>
      </c>
      <c r="AB17" s="76">
        <v>45289</v>
      </c>
    </row>
    <row r="18" spans="1:28" s="73" customFormat="1" ht="15.75" customHeight="1" thickBot="1">
      <c r="A18" s="156"/>
      <c r="B18" s="172"/>
      <c r="C18" s="262"/>
      <c r="D18" s="335"/>
      <c r="E18" s="335"/>
      <c r="F18" s="337"/>
      <c r="G18" s="54" t="s">
        <v>19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</row>
    <row r="19" spans="1:28" s="73" customFormat="1" ht="15.75" customHeight="1">
      <c r="A19" s="156">
        <v>3</v>
      </c>
      <c r="B19" s="172" t="s">
        <v>474</v>
      </c>
      <c r="C19" s="261" t="s">
        <v>127</v>
      </c>
      <c r="D19" s="156" t="s">
        <v>59</v>
      </c>
      <c r="E19" s="334">
        <v>3</v>
      </c>
      <c r="F19" s="336" t="s">
        <v>128</v>
      </c>
      <c r="G19" s="58" t="s">
        <v>18</v>
      </c>
      <c r="H19" s="69">
        <v>46080</v>
      </c>
      <c r="I19" s="69">
        <f>H19+12</f>
        <v>46092</v>
      </c>
      <c r="J19" s="69">
        <f>I19+5</f>
        <v>46097</v>
      </c>
      <c r="K19" s="69">
        <f>J19+30</f>
        <v>46127</v>
      </c>
      <c r="L19" s="81">
        <f>K19+15</f>
        <v>46142</v>
      </c>
      <c r="M19" s="81">
        <f>L19+12</f>
        <v>46154</v>
      </c>
      <c r="N19" s="82">
        <f>M19+15</f>
        <v>46169</v>
      </c>
      <c r="O19" s="69">
        <f>N19+7</f>
        <v>46176</v>
      </c>
      <c r="P19" s="69">
        <f>O19+13</f>
        <v>46189</v>
      </c>
      <c r="Q19" s="128"/>
      <c r="R19" s="69">
        <f>P19+7</f>
        <v>46196</v>
      </c>
      <c r="S19" s="69">
        <f>R19+10</f>
        <v>46206</v>
      </c>
      <c r="T19" s="69">
        <f>S19+4</f>
        <v>46210</v>
      </c>
      <c r="U19" s="69">
        <f>T19+3</f>
        <v>46213</v>
      </c>
      <c r="V19" s="78">
        <v>46218</v>
      </c>
      <c r="W19" s="76">
        <f>V19+7</f>
        <v>46225</v>
      </c>
      <c r="X19" s="78">
        <f>W19+10</f>
        <v>46235</v>
      </c>
      <c r="Y19" s="78">
        <f>X19+4</f>
        <v>46239</v>
      </c>
      <c r="Z19" s="78">
        <f>Y19+3</f>
        <v>46242</v>
      </c>
      <c r="AA19" s="78">
        <v>45159</v>
      </c>
      <c r="AB19" s="76">
        <v>45289</v>
      </c>
    </row>
    <row r="20" spans="1:28" s="73" customFormat="1" ht="15.75" customHeight="1" thickBot="1">
      <c r="A20" s="156"/>
      <c r="B20" s="172"/>
      <c r="C20" s="262"/>
      <c r="D20" s="156"/>
      <c r="E20" s="335"/>
      <c r="F20" s="337"/>
      <c r="G20" s="54" t="s">
        <v>19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</row>
    <row r="21" spans="1:28" s="73" customFormat="1" ht="15.75" customHeight="1">
      <c r="A21" s="156">
        <v>4</v>
      </c>
      <c r="B21" s="172" t="s">
        <v>312</v>
      </c>
      <c r="C21" s="261" t="s">
        <v>125</v>
      </c>
      <c r="D21" s="335" t="s">
        <v>57</v>
      </c>
      <c r="E21" s="334">
        <v>4</v>
      </c>
      <c r="F21" s="336" t="s">
        <v>128</v>
      </c>
      <c r="G21" s="58" t="s">
        <v>18</v>
      </c>
      <c r="H21" s="127">
        <v>46083</v>
      </c>
      <c r="I21" s="127">
        <f>H21+14</f>
        <v>46097</v>
      </c>
      <c r="J21" s="127">
        <f>I21+3</f>
        <v>46100</v>
      </c>
      <c r="K21" s="127">
        <f>J21+32</f>
        <v>46132</v>
      </c>
      <c r="L21" s="137">
        <f>K21+15</f>
        <v>46147</v>
      </c>
      <c r="M21" s="137">
        <f>L21+13</f>
        <v>46160</v>
      </c>
      <c r="N21" s="138">
        <f>M21+15</f>
        <v>46175</v>
      </c>
      <c r="O21" s="127">
        <f>N21+7</f>
        <v>46182</v>
      </c>
      <c r="P21" s="127">
        <f>O21+13</f>
        <v>46195</v>
      </c>
      <c r="Q21" s="128"/>
      <c r="R21" s="127">
        <f>P21+7</f>
        <v>46202</v>
      </c>
      <c r="S21" s="127">
        <f>R21+14</f>
        <v>46216</v>
      </c>
      <c r="T21" s="127">
        <f>S21+4</f>
        <v>46220</v>
      </c>
      <c r="U21" s="127">
        <f>T21+5</f>
        <v>46225</v>
      </c>
      <c r="V21" s="129">
        <f>U21+7</f>
        <v>46232</v>
      </c>
      <c r="W21" s="130">
        <f>V21+7</f>
        <v>46239</v>
      </c>
      <c r="X21" s="78">
        <f>W21+10</f>
        <v>46249</v>
      </c>
      <c r="Y21" s="78">
        <f>X21+4</f>
        <v>46253</v>
      </c>
      <c r="Z21" s="78">
        <f>Y21+3</f>
        <v>46256</v>
      </c>
      <c r="AA21" s="78">
        <v>45159</v>
      </c>
      <c r="AB21" s="76">
        <v>45289</v>
      </c>
    </row>
    <row r="22" spans="1:28" s="73" customFormat="1" ht="39" customHeight="1" thickBot="1">
      <c r="A22" s="156"/>
      <c r="B22" s="172"/>
      <c r="C22" s="262"/>
      <c r="D22" s="335"/>
      <c r="E22" s="335"/>
      <c r="F22" s="337"/>
      <c r="G22" s="57" t="s">
        <v>19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9"/>
    </row>
    <row r="23" spans="1:28" s="73" customFormat="1" ht="18" customHeight="1">
      <c r="A23" s="156">
        <v>5</v>
      </c>
      <c r="B23" s="172" t="s">
        <v>475</v>
      </c>
      <c r="C23" s="261" t="s">
        <v>126</v>
      </c>
      <c r="D23" s="338" t="s">
        <v>57</v>
      </c>
      <c r="E23" s="334">
        <v>5</v>
      </c>
      <c r="F23" s="336" t="s">
        <v>128</v>
      </c>
      <c r="G23" s="58" t="s">
        <v>18</v>
      </c>
      <c r="H23" s="127">
        <v>46087</v>
      </c>
      <c r="I23" s="127">
        <f>H23+12</f>
        <v>46099</v>
      </c>
      <c r="J23" s="127">
        <f>I23+5</f>
        <v>46104</v>
      </c>
      <c r="K23" s="127">
        <f>J23+30</f>
        <v>46134</v>
      </c>
      <c r="L23" s="137">
        <f>K23+15</f>
        <v>46149</v>
      </c>
      <c r="M23" s="137">
        <f>L23+14</f>
        <v>46163</v>
      </c>
      <c r="N23" s="138">
        <f>M23+15</f>
        <v>46178</v>
      </c>
      <c r="O23" s="127">
        <f>N23+7</f>
        <v>46185</v>
      </c>
      <c r="P23" s="127">
        <f>O23+14</f>
        <v>46199</v>
      </c>
      <c r="Q23" s="128"/>
      <c r="R23" s="127">
        <f>P23+7</f>
        <v>46206</v>
      </c>
      <c r="S23" s="127">
        <f>R23+10</f>
        <v>46216</v>
      </c>
      <c r="T23" s="127">
        <f>S23+3</f>
        <v>46219</v>
      </c>
      <c r="U23" s="127">
        <f>T23+4</f>
        <v>46223</v>
      </c>
      <c r="V23" s="129">
        <f>U23+4</f>
        <v>46227</v>
      </c>
      <c r="W23" s="130">
        <f>V23+7</f>
        <v>46234</v>
      </c>
      <c r="X23" s="78">
        <f>W23+10</f>
        <v>46244</v>
      </c>
      <c r="Y23" s="78">
        <f>X23+4</f>
        <v>46248</v>
      </c>
      <c r="Z23" s="78">
        <f>Y23+3</f>
        <v>46251</v>
      </c>
      <c r="AA23" s="78">
        <v>45159</v>
      </c>
      <c r="AB23" s="76">
        <v>45289</v>
      </c>
    </row>
    <row r="24" spans="1:28" s="73" customFormat="1" ht="18" customHeight="1" thickBot="1">
      <c r="A24" s="156"/>
      <c r="B24" s="172"/>
      <c r="C24" s="258"/>
      <c r="D24" s="339"/>
      <c r="E24" s="335"/>
      <c r="F24" s="337"/>
      <c r="G24" s="57" t="s">
        <v>19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9"/>
    </row>
    <row r="25" spans="1:28" s="73" customFormat="1" ht="18" customHeight="1">
      <c r="A25" s="156">
        <v>6</v>
      </c>
      <c r="B25" s="172" t="s">
        <v>476</v>
      </c>
      <c r="C25" s="261" t="s">
        <v>125</v>
      </c>
      <c r="D25" s="338" t="s">
        <v>57</v>
      </c>
      <c r="E25" s="334">
        <v>6</v>
      </c>
      <c r="F25" s="336" t="s">
        <v>128</v>
      </c>
      <c r="G25" s="58" t="s">
        <v>18</v>
      </c>
      <c r="H25" s="127">
        <v>46090</v>
      </c>
      <c r="I25" s="127">
        <f>H25+14</f>
        <v>46104</v>
      </c>
      <c r="J25" s="127">
        <f>I25+3</f>
        <v>46107</v>
      </c>
      <c r="K25" s="127">
        <f>J25+32</f>
        <v>46139</v>
      </c>
      <c r="L25" s="137">
        <f>K25+15</f>
        <v>46154</v>
      </c>
      <c r="M25" s="137">
        <f>L25+13</f>
        <v>46167</v>
      </c>
      <c r="N25" s="138">
        <f>M25+15</f>
        <v>46182</v>
      </c>
      <c r="O25" s="127">
        <f>N25+7</f>
        <v>46189</v>
      </c>
      <c r="P25" s="127">
        <f>O25+14</f>
        <v>46203</v>
      </c>
      <c r="Q25" s="128"/>
      <c r="R25" s="127">
        <f>P25+7</f>
        <v>46210</v>
      </c>
      <c r="S25" s="127">
        <f>R25+10</f>
        <v>46220</v>
      </c>
      <c r="T25" s="127">
        <f>S25+4</f>
        <v>46224</v>
      </c>
      <c r="U25" s="127">
        <f>T25+3</f>
        <v>46227</v>
      </c>
      <c r="V25" s="129">
        <f>3+U25</f>
        <v>46230</v>
      </c>
      <c r="W25" s="130">
        <v>46237</v>
      </c>
      <c r="X25" s="78">
        <f>W25+10</f>
        <v>46247</v>
      </c>
      <c r="Y25" s="78">
        <f>X25+4</f>
        <v>46251</v>
      </c>
      <c r="Z25" s="78">
        <f>Y25+3</f>
        <v>46254</v>
      </c>
      <c r="AA25" s="78">
        <v>45159</v>
      </c>
      <c r="AB25" s="76">
        <v>45289</v>
      </c>
    </row>
    <row r="26" spans="1:28" s="73" customFormat="1" ht="18" customHeight="1" thickBot="1">
      <c r="A26" s="156"/>
      <c r="B26" s="172"/>
      <c r="C26" s="262"/>
      <c r="D26" s="339"/>
      <c r="E26" s="335"/>
      <c r="F26" s="337"/>
      <c r="G26" s="57" t="s">
        <v>19</v>
      </c>
      <c r="H26" s="132"/>
      <c r="I26" s="132"/>
      <c r="J26" s="132"/>
      <c r="K26" s="132"/>
      <c r="L26" s="133"/>
      <c r="M26" s="133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77"/>
      <c r="Y26" s="77"/>
      <c r="Z26" s="77"/>
      <c r="AA26" s="77"/>
      <c r="AB26" s="131"/>
    </row>
    <row r="27" spans="1:28" s="73" customFormat="1" ht="18" customHeight="1">
      <c r="A27" s="156">
        <v>7</v>
      </c>
      <c r="B27" s="172" t="s">
        <v>477</v>
      </c>
      <c r="C27" s="261" t="s">
        <v>125</v>
      </c>
      <c r="D27" s="335" t="s">
        <v>57</v>
      </c>
      <c r="E27" s="334">
        <v>7</v>
      </c>
      <c r="F27" s="336" t="s">
        <v>128</v>
      </c>
      <c r="G27" s="58" t="s">
        <v>18</v>
      </c>
      <c r="H27" s="127">
        <v>46090</v>
      </c>
      <c r="I27" s="127">
        <f>H27+14</f>
        <v>46104</v>
      </c>
      <c r="J27" s="127">
        <f>I27+3</f>
        <v>46107</v>
      </c>
      <c r="K27" s="127">
        <f>J27+32</f>
        <v>46139</v>
      </c>
      <c r="L27" s="137">
        <f>K27+15</f>
        <v>46154</v>
      </c>
      <c r="M27" s="137">
        <f>L27+13</f>
        <v>46167</v>
      </c>
      <c r="N27" s="138">
        <f>M27+15</f>
        <v>46182</v>
      </c>
      <c r="O27" s="127">
        <f>N27+7</f>
        <v>46189</v>
      </c>
      <c r="P27" s="127">
        <f>O27+14</f>
        <v>46203</v>
      </c>
      <c r="Q27" s="128"/>
      <c r="R27" s="127">
        <f>P27+7</f>
        <v>46210</v>
      </c>
      <c r="S27" s="127">
        <f>R27+10</f>
        <v>46220</v>
      </c>
      <c r="T27" s="127">
        <f>S27+4</f>
        <v>46224</v>
      </c>
      <c r="U27" s="127">
        <f>T27+3</f>
        <v>46227</v>
      </c>
      <c r="V27" s="129">
        <f>3+U27</f>
        <v>46230</v>
      </c>
      <c r="W27" s="130">
        <v>46237</v>
      </c>
      <c r="X27" s="78">
        <f>W27+10</f>
        <v>46247</v>
      </c>
      <c r="Y27" s="78">
        <f>X27+4</f>
        <v>46251</v>
      </c>
      <c r="Z27" s="78">
        <f>Y27+3</f>
        <v>46254</v>
      </c>
      <c r="AA27" s="78">
        <v>45159</v>
      </c>
      <c r="AB27" s="76">
        <v>45289</v>
      </c>
    </row>
    <row r="28" spans="1:28" s="73" customFormat="1" ht="18" customHeight="1" thickBot="1">
      <c r="A28" s="156"/>
      <c r="B28" s="172"/>
      <c r="C28" s="262"/>
      <c r="D28" s="335"/>
      <c r="E28" s="335"/>
      <c r="F28" s="337"/>
      <c r="G28" s="57" t="s">
        <v>19</v>
      </c>
      <c r="H28" s="132"/>
      <c r="I28" s="132"/>
      <c r="J28" s="132"/>
      <c r="K28" s="132"/>
      <c r="L28" s="133"/>
      <c r="M28" s="133"/>
      <c r="N28" s="132"/>
      <c r="O28" s="132"/>
      <c r="P28" s="132"/>
      <c r="Q28" s="155"/>
      <c r="R28" s="132"/>
      <c r="S28" s="132"/>
      <c r="T28" s="132"/>
      <c r="U28" s="132"/>
      <c r="V28" s="132"/>
      <c r="W28" s="133"/>
      <c r="X28" s="77"/>
      <c r="Y28" s="77"/>
      <c r="Z28" s="77"/>
      <c r="AA28" s="77"/>
      <c r="AB28" s="131"/>
    </row>
    <row r="29" spans="1:28" s="73" customFormat="1" ht="18" customHeight="1">
      <c r="A29" s="156">
        <v>8</v>
      </c>
      <c r="B29" s="172" t="s">
        <v>316</v>
      </c>
      <c r="C29" s="261" t="s">
        <v>127</v>
      </c>
      <c r="D29" s="335" t="s">
        <v>57</v>
      </c>
      <c r="E29" s="334">
        <v>8</v>
      </c>
      <c r="F29" s="336" t="s">
        <v>128</v>
      </c>
      <c r="G29" s="58" t="s">
        <v>18</v>
      </c>
      <c r="H29" s="127">
        <v>46090</v>
      </c>
      <c r="I29" s="127">
        <f>H29+14</f>
        <v>46104</v>
      </c>
      <c r="J29" s="127">
        <f>I29+3</f>
        <v>46107</v>
      </c>
      <c r="K29" s="127">
        <f>J29+32</f>
        <v>46139</v>
      </c>
      <c r="L29" s="137">
        <f>K29+15</f>
        <v>46154</v>
      </c>
      <c r="M29" s="137">
        <f>L29+13</f>
        <v>46167</v>
      </c>
      <c r="N29" s="138">
        <f>M29+15</f>
        <v>46182</v>
      </c>
      <c r="O29" s="127">
        <f>N29+7</f>
        <v>46189</v>
      </c>
      <c r="P29" s="127">
        <f>O29+14</f>
        <v>46203</v>
      </c>
      <c r="Q29" s="128"/>
      <c r="R29" s="127">
        <f>P29+7</f>
        <v>46210</v>
      </c>
      <c r="S29" s="127">
        <f>R29+10</f>
        <v>46220</v>
      </c>
      <c r="T29" s="127">
        <f>S29+4</f>
        <v>46224</v>
      </c>
      <c r="U29" s="127">
        <f>T29+3</f>
        <v>46227</v>
      </c>
      <c r="V29" s="129">
        <f>3+U29</f>
        <v>46230</v>
      </c>
      <c r="W29" s="130">
        <v>46237</v>
      </c>
      <c r="X29" s="78">
        <f>W29+10</f>
        <v>46247</v>
      </c>
      <c r="Y29" s="78">
        <f>X29+4</f>
        <v>46251</v>
      </c>
      <c r="Z29" s="78">
        <f>Y29+3</f>
        <v>46254</v>
      </c>
      <c r="AA29" s="78">
        <v>45159</v>
      </c>
      <c r="AB29" s="76">
        <v>45289</v>
      </c>
    </row>
    <row r="30" spans="1:28" s="73" customFormat="1" ht="18" customHeight="1" thickBot="1">
      <c r="A30" s="156"/>
      <c r="B30" s="172"/>
      <c r="C30" s="262"/>
      <c r="D30" s="335"/>
      <c r="E30" s="335"/>
      <c r="F30" s="337"/>
      <c r="G30" s="57" t="s">
        <v>19</v>
      </c>
      <c r="H30" s="132"/>
      <c r="I30" s="132"/>
      <c r="J30" s="132"/>
      <c r="K30" s="132"/>
      <c r="L30" s="133"/>
      <c r="M30" s="133"/>
      <c r="N30" s="132"/>
      <c r="O30" s="132"/>
      <c r="P30" s="132"/>
      <c r="Q30" s="155"/>
      <c r="R30" s="132"/>
      <c r="S30" s="132"/>
      <c r="T30" s="132"/>
      <c r="U30" s="132"/>
      <c r="V30" s="132"/>
      <c r="W30" s="133"/>
      <c r="X30" s="77"/>
      <c r="Y30" s="77"/>
      <c r="Z30" s="77"/>
      <c r="AA30" s="77"/>
      <c r="AB30" s="131"/>
    </row>
    <row r="31" spans="1:28" s="73" customFormat="1" ht="18" customHeight="1">
      <c r="A31" s="156">
        <v>9</v>
      </c>
      <c r="B31" s="172" t="s">
        <v>317</v>
      </c>
      <c r="C31" s="261" t="s">
        <v>126</v>
      </c>
      <c r="D31" s="335" t="s">
        <v>57</v>
      </c>
      <c r="E31" s="334">
        <v>9</v>
      </c>
      <c r="F31" s="336" t="s">
        <v>128</v>
      </c>
      <c r="G31" s="58" t="s">
        <v>18</v>
      </c>
      <c r="H31" s="127">
        <v>46090</v>
      </c>
      <c r="I31" s="127">
        <f>H31+14</f>
        <v>46104</v>
      </c>
      <c r="J31" s="127">
        <f>I31+3</f>
        <v>46107</v>
      </c>
      <c r="K31" s="127">
        <f>J31+32</f>
        <v>46139</v>
      </c>
      <c r="L31" s="137">
        <f>K31+15</f>
        <v>46154</v>
      </c>
      <c r="M31" s="137">
        <f>L31+13</f>
        <v>46167</v>
      </c>
      <c r="N31" s="138">
        <f>M31+15</f>
        <v>46182</v>
      </c>
      <c r="O31" s="127">
        <f>N31+7</f>
        <v>46189</v>
      </c>
      <c r="P31" s="127">
        <f>O31+14</f>
        <v>46203</v>
      </c>
      <c r="Q31" s="128"/>
      <c r="R31" s="127">
        <f>P31+7</f>
        <v>46210</v>
      </c>
      <c r="S31" s="127">
        <f>R31+10</f>
        <v>46220</v>
      </c>
      <c r="T31" s="127">
        <f>S31+4</f>
        <v>46224</v>
      </c>
      <c r="U31" s="127">
        <f>T31+3</f>
        <v>46227</v>
      </c>
      <c r="V31" s="129">
        <f>3+U31</f>
        <v>46230</v>
      </c>
      <c r="W31" s="130">
        <v>46237</v>
      </c>
      <c r="X31" s="78">
        <f>W31+10</f>
        <v>46247</v>
      </c>
      <c r="Y31" s="78">
        <f>X31+4</f>
        <v>46251</v>
      </c>
      <c r="Z31" s="78">
        <f>Y31+3</f>
        <v>46254</v>
      </c>
      <c r="AA31" s="78">
        <v>45159</v>
      </c>
      <c r="AB31" s="76">
        <v>45289</v>
      </c>
    </row>
    <row r="32" spans="1:28" s="73" customFormat="1" ht="18" customHeight="1" thickBot="1">
      <c r="A32" s="156"/>
      <c r="B32" s="172"/>
      <c r="C32" s="262"/>
      <c r="D32" s="335"/>
      <c r="E32" s="335"/>
      <c r="F32" s="337"/>
      <c r="G32" s="57" t="s">
        <v>19</v>
      </c>
      <c r="H32" s="132"/>
      <c r="I32" s="132"/>
      <c r="J32" s="132"/>
      <c r="K32" s="132"/>
      <c r="L32" s="133"/>
      <c r="M32" s="133"/>
      <c r="N32" s="132"/>
      <c r="O32" s="132"/>
      <c r="P32" s="132"/>
      <c r="Q32" s="155"/>
      <c r="R32" s="132"/>
      <c r="S32" s="132"/>
      <c r="T32" s="132"/>
      <c r="U32" s="132"/>
      <c r="V32" s="132"/>
      <c r="W32" s="133"/>
      <c r="X32" s="77"/>
      <c r="Y32" s="77"/>
      <c r="Z32" s="77"/>
      <c r="AA32" s="77"/>
      <c r="AB32" s="131"/>
    </row>
    <row r="33" spans="1:28" s="73" customFormat="1" ht="18" customHeight="1">
      <c r="A33" s="156">
        <v>10</v>
      </c>
      <c r="B33" s="172" t="s">
        <v>478</v>
      </c>
      <c r="C33" s="156" t="s">
        <v>125</v>
      </c>
      <c r="D33" s="156" t="s">
        <v>57</v>
      </c>
      <c r="E33" s="334">
        <v>10</v>
      </c>
      <c r="F33" s="336" t="s">
        <v>128</v>
      </c>
      <c r="G33" s="58" t="s">
        <v>18</v>
      </c>
      <c r="H33" s="127">
        <v>46090</v>
      </c>
      <c r="I33" s="127">
        <f>H33+14</f>
        <v>46104</v>
      </c>
      <c r="J33" s="127">
        <f>I33+3</f>
        <v>46107</v>
      </c>
      <c r="K33" s="127">
        <f>J33+32</f>
        <v>46139</v>
      </c>
      <c r="L33" s="137">
        <f>K33+15</f>
        <v>46154</v>
      </c>
      <c r="M33" s="137">
        <f>L33+13</f>
        <v>46167</v>
      </c>
      <c r="N33" s="138">
        <f>M33+15</f>
        <v>46182</v>
      </c>
      <c r="O33" s="127">
        <f>N33+7</f>
        <v>46189</v>
      </c>
      <c r="P33" s="127">
        <f>O33+14</f>
        <v>46203</v>
      </c>
      <c r="Q33" s="128"/>
      <c r="R33" s="127">
        <f>P33+7</f>
        <v>46210</v>
      </c>
      <c r="S33" s="127">
        <f>R33+10</f>
        <v>46220</v>
      </c>
      <c r="T33" s="127">
        <f>S33+4</f>
        <v>46224</v>
      </c>
      <c r="U33" s="127">
        <f>T33+3</f>
        <v>46227</v>
      </c>
      <c r="V33" s="129">
        <f>3+U33</f>
        <v>46230</v>
      </c>
      <c r="W33" s="130">
        <v>46237</v>
      </c>
      <c r="X33" s="78">
        <f>W33+10</f>
        <v>46247</v>
      </c>
      <c r="Y33" s="78">
        <f>X33+4</f>
        <v>46251</v>
      </c>
      <c r="Z33" s="78">
        <f>Y33+3</f>
        <v>46254</v>
      </c>
      <c r="AA33" s="78">
        <v>45159</v>
      </c>
      <c r="AB33" s="76">
        <v>45289</v>
      </c>
    </row>
    <row r="34" spans="1:28" s="73" customFormat="1" ht="18" customHeight="1" thickBot="1">
      <c r="A34" s="156"/>
      <c r="B34" s="172"/>
      <c r="C34" s="156"/>
      <c r="D34" s="156"/>
      <c r="E34" s="335"/>
      <c r="F34" s="337"/>
      <c r="G34" s="57" t="s">
        <v>19</v>
      </c>
      <c r="H34" s="132"/>
      <c r="I34" s="132"/>
      <c r="J34" s="132"/>
      <c r="K34" s="132"/>
      <c r="L34" s="133"/>
      <c r="M34" s="133"/>
      <c r="N34" s="132"/>
      <c r="O34" s="132"/>
      <c r="P34" s="132"/>
      <c r="Q34" s="155"/>
      <c r="R34" s="132"/>
      <c r="S34" s="132"/>
      <c r="T34" s="132"/>
      <c r="U34" s="132"/>
      <c r="V34" s="132"/>
      <c r="W34" s="133"/>
      <c r="X34" s="77"/>
      <c r="Y34" s="77"/>
      <c r="Z34" s="77"/>
      <c r="AA34" s="77"/>
      <c r="AB34" s="131"/>
    </row>
    <row r="35" spans="1:28" s="73" customFormat="1" ht="18" customHeight="1">
      <c r="A35" s="156">
        <v>11</v>
      </c>
      <c r="B35" s="172" t="s">
        <v>315</v>
      </c>
      <c r="C35" s="261" t="s">
        <v>126</v>
      </c>
      <c r="D35" s="335" t="s">
        <v>57</v>
      </c>
      <c r="E35" s="334">
        <v>11</v>
      </c>
      <c r="F35" s="336" t="s">
        <v>128</v>
      </c>
      <c r="G35" s="58" t="s">
        <v>18</v>
      </c>
      <c r="H35" s="127">
        <v>46091</v>
      </c>
      <c r="I35" s="127">
        <f>H35+14</f>
        <v>46105</v>
      </c>
      <c r="J35" s="127">
        <v>46093</v>
      </c>
      <c r="K35" s="127">
        <f>J35+32</f>
        <v>46125</v>
      </c>
      <c r="L35" s="137">
        <v>46142</v>
      </c>
      <c r="M35" s="137">
        <f>L35+12</f>
        <v>46154</v>
      </c>
      <c r="N35" s="138">
        <f>M35+15</f>
        <v>46169</v>
      </c>
      <c r="O35" s="127">
        <f>N35+7</f>
        <v>46176</v>
      </c>
      <c r="P35" s="127">
        <f>O35+13</f>
        <v>46189</v>
      </c>
      <c r="Q35" s="128"/>
      <c r="R35" s="127">
        <f>P35+7</f>
        <v>46196</v>
      </c>
      <c r="S35" s="127">
        <f>R35+10</f>
        <v>46206</v>
      </c>
      <c r="T35" s="127">
        <f>S35+4</f>
        <v>46210</v>
      </c>
      <c r="U35" s="127">
        <f>T35+3</f>
        <v>46213</v>
      </c>
      <c r="V35" s="129">
        <v>46218</v>
      </c>
      <c r="W35" s="130">
        <v>46223</v>
      </c>
      <c r="X35" s="78">
        <f>W35+10</f>
        <v>46233</v>
      </c>
      <c r="Y35" s="78">
        <f>X35+4</f>
        <v>46237</v>
      </c>
      <c r="Z35" s="78">
        <f>Y35+3</f>
        <v>46240</v>
      </c>
      <c r="AA35" s="78">
        <v>45159</v>
      </c>
      <c r="AB35" s="76">
        <v>45289</v>
      </c>
    </row>
    <row r="36" spans="1:28" s="73" customFormat="1" ht="30.75" customHeight="1" thickBot="1">
      <c r="A36" s="156"/>
      <c r="B36" s="172"/>
      <c r="C36" s="262"/>
      <c r="D36" s="335"/>
      <c r="E36" s="335"/>
      <c r="F36" s="337"/>
      <c r="G36" s="57" t="s">
        <v>19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9"/>
    </row>
    <row r="37" spans="1:28" s="73" customFormat="1" ht="26" customHeight="1">
      <c r="A37" s="156">
        <v>12</v>
      </c>
      <c r="B37" s="172" t="s">
        <v>318</v>
      </c>
      <c r="C37" s="261" t="s">
        <v>126</v>
      </c>
      <c r="D37" s="335" t="s">
        <v>57</v>
      </c>
      <c r="E37" s="334">
        <v>12</v>
      </c>
      <c r="F37" s="336" t="s">
        <v>128</v>
      </c>
      <c r="G37" s="58" t="s">
        <v>18</v>
      </c>
      <c r="H37" s="127">
        <v>46091</v>
      </c>
      <c r="I37" s="127">
        <f>H37+14</f>
        <v>46105</v>
      </c>
      <c r="J37" s="127">
        <v>46093</v>
      </c>
      <c r="K37" s="127">
        <f>J37+32</f>
        <v>46125</v>
      </c>
      <c r="L37" s="137">
        <v>46142</v>
      </c>
      <c r="M37" s="137">
        <f>L37+12</f>
        <v>46154</v>
      </c>
      <c r="N37" s="138">
        <f>M37+15</f>
        <v>46169</v>
      </c>
      <c r="O37" s="127">
        <f>N37+7</f>
        <v>46176</v>
      </c>
      <c r="P37" s="127">
        <f>O37+13</f>
        <v>46189</v>
      </c>
      <c r="Q37" s="128"/>
      <c r="R37" s="127">
        <f>P37+7</f>
        <v>46196</v>
      </c>
      <c r="S37" s="127">
        <f>R37+10</f>
        <v>46206</v>
      </c>
      <c r="T37" s="127">
        <f>S37+4</f>
        <v>46210</v>
      </c>
      <c r="U37" s="127">
        <f>T37+3</f>
        <v>46213</v>
      </c>
      <c r="V37" s="129">
        <v>46218</v>
      </c>
      <c r="W37" s="130">
        <v>46223</v>
      </c>
      <c r="X37" s="78">
        <f>W37+10</f>
        <v>46233</v>
      </c>
      <c r="Y37" s="78">
        <f>X37+4</f>
        <v>46237</v>
      </c>
      <c r="Z37" s="78">
        <f>Y37+3</f>
        <v>46240</v>
      </c>
      <c r="AA37" s="78">
        <v>45159</v>
      </c>
      <c r="AB37" s="76">
        <v>45289</v>
      </c>
    </row>
    <row r="38" spans="1:28" s="73" customFormat="1" ht="36" customHeight="1" thickBot="1">
      <c r="A38" s="156"/>
      <c r="B38" s="172"/>
      <c r="C38" s="262"/>
      <c r="D38" s="335"/>
      <c r="E38" s="335"/>
      <c r="F38" s="337"/>
      <c r="G38" s="57" t="s">
        <v>19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9"/>
    </row>
    <row r="39" spans="1:28" s="73" customFormat="1" ht="29.25" customHeight="1" thickBot="1">
      <c r="A39" s="156">
        <v>13</v>
      </c>
      <c r="B39" s="172" t="s">
        <v>319</v>
      </c>
      <c r="C39" s="261" t="s">
        <v>126</v>
      </c>
      <c r="D39" s="335" t="s">
        <v>57</v>
      </c>
      <c r="E39" s="334">
        <v>13</v>
      </c>
      <c r="F39" s="336" t="s">
        <v>129</v>
      </c>
      <c r="G39" s="58" t="s">
        <v>18</v>
      </c>
      <c r="H39" s="69">
        <v>46093</v>
      </c>
      <c r="I39" s="127">
        <f>32+H39</f>
        <v>46125</v>
      </c>
      <c r="J39" s="127">
        <f>3+I39</f>
        <v>46128</v>
      </c>
      <c r="K39" s="127">
        <f>32+J39</f>
        <v>46160</v>
      </c>
      <c r="L39" s="137">
        <f>15+K39</f>
        <v>46175</v>
      </c>
      <c r="M39" s="137">
        <f>L39+13</f>
        <v>46188</v>
      </c>
      <c r="N39" s="82">
        <f>M39+15</f>
        <v>46203</v>
      </c>
      <c r="O39" s="69">
        <f>N39+7</f>
        <v>46210</v>
      </c>
      <c r="P39" s="69">
        <f>O39+13</f>
        <v>46223</v>
      </c>
      <c r="Q39" s="128"/>
      <c r="R39" s="69">
        <f>P39+7</f>
        <v>46230</v>
      </c>
      <c r="S39" s="69">
        <f>R39+10</f>
        <v>46240</v>
      </c>
      <c r="T39" s="69">
        <f>S39+4</f>
        <v>46244</v>
      </c>
      <c r="U39" s="69">
        <f>T39+3</f>
        <v>46247</v>
      </c>
      <c r="V39" s="129">
        <v>46251</v>
      </c>
      <c r="W39" s="130">
        <v>46258</v>
      </c>
      <c r="X39" s="78">
        <f>W39+10</f>
        <v>46268</v>
      </c>
      <c r="Y39" s="78">
        <f>X39+4</f>
        <v>46272</v>
      </c>
      <c r="Z39" s="78">
        <f>Y39+3</f>
        <v>46275</v>
      </c>
      <c r="AA39" s="78">
        <v>45159</v>
      </c>
      <c r="AB39" s="76">
        <v>45289</v>
      </c>
    </row>
    <row r="40" spans="1:28" s="73" customFormat="1" ht="50.25" customHeight="1" thickBot="1">
      <c r="A40" s="156"/>
      <c r="B40" s="172"/>
      <c r="C40" s="262"/>
      <c r="D40" s="335"/>
      <c r="E40" s="335"/>
      <c r="F40" s="337"/>
      <c r="G40" s="57" t="s">
        <v>19</v>
      </c>
      <c r="H40" s="112"/>
      <c r="I40" s="110"/>
      <c r="J40" s="110"/>
      <c r="K40" s="110"/>
      <c r="L40" s="113"/>
      <c r="M40" s="113"/>
      <c r="N40" s="111"/>
      <c r="O40" s="110"/>
      <c r="P40" s="110"/>
      <c r="Q40" s="110"/>
      <c r="R40" s="110"/>
      <c r="S40" s="110"/>
      <c r="T40" s="110"/>
      <c r="U40" s="110"/>
      <c r="V40" s="110"/>
      <c r="W40" s="113"/>
      <c r="X40" s="70"/>
      <c r="Y40" s="70"/>
      <c r="Z40" s="70"/>
      <c r="AA40" s="70"/>
      <c r="AB40" s="118"/>
    </row>
    <row r="41" spans="1:28" s="73" customFormat="1" ht="24.5" customHeight="1" thickBot="1">
      <c r="A41" s="100"/>
      <c r="B41" s="100" t="s">
        <v>2</v>
      </c>
      <c r="C41" s="100"/>
      <c r="D41" s="100"/>
      <c r="E41" s="100"/>
      <c r="F41" s="101"/>
      <c r="G41" s="102"/>
      <c r="H41" s="100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</row>
    <row r="42" spans="1:28" s="73" customFormat="1" ht="56.25" customHeight="1">
      <c r="A42" s="80"/>
      <c r="B42" s="80"/>
      <c r="C42" s="116"/>
      <c r="D42" s="116"/>
      <c r="E42" s="116"/>
      <c r="F42" s="116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25"/>
      <c r="AB42" s="25"/>
    </row>
    <row r="43" spans="1:28" s="73" customFormat="1" ht="20.25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25"/>
      <c r="AB43" s="25"/>
    </row>
    <row r="44" spans="1:28" s="73" customFormat="1" ht="20.25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25"/>
      <c r="AB44" s="25"/>
    </row>
    <row r="45" spans="1:28" s="73" customFormat="1" ht="14" thickBot="1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25"/>
      <c r="V45" s="25"/>
    </row>
    <row r="46" spans="1:28" s="73" customFormat="1" ht="16.5" customHeight="1" thickBot="1">
      <c r="A46" s="72"/>
      <c r="B46" s="123" t="s">
        <v>31</v>
      </c>
      <c r="C46" s="124"/>
      <c r="D46" s="124"/>
      <c r="E46" s="125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</row>
    <row r="47" spans="1:28" s="73" customFormat="1" ht="16.5" customHeight="1" thickBot="1">
      <c r="A47" s="72"/>
      <c r="B47" s="26" t="s">
        <v>73</v>
      </c>
      <c r="C47" s="387" t="s">
        <v>110</v>
      </c>
      <c r="D47" s="388"/>
      <c r="E47" s="389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</row>
    <row r="48" spans="1:28" s="73" customFormat="1" ht="14" thickBot="1">
      <c r="A48" s="72"/>
      <c r="B48" s="27"/>
      <c r="C48" s="28"/>
      <c r="D48" s="28"/>
      <c r="E48" s="28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</row>
    <row r="49" spans="2:28" ht="14" thickBot="1">
      <c r="B49" s="122" t="s">
        <v>32</v>
      </c>
      <c r="C49" s="384" t="s">
        <v>39</v>
      </c>
      <c r="D49" s="385"/>
      <c r="E49" s="385"/>
      <c r="F49" s="385"/>
      <c r="G49" s="386"/>
      <c r="I49" s="324" t="s">
        <v>50</v>
      </c>
      <c r="J49" s="325"/>
      <c r="K49" s="326" t="s">
        <v>51</v>
      </c>
      <c r="L49" s="327"/>
      <c r="M49" s="328"/>
      <c r="O49" s="379" t="s">
        <v>56</v>
      </c>
      <c r="P49" s="380"/>
      <c r="Q49" s="380"/>
      <c r="R49" s="380"/>
      <c r="S49" s="381"/>
      <c r="W49" s="73"/>
      <c r="X49" s="73"/>
      <c r="Y49" s="73"/>
      <c r="Z49" s="73"/>
      <c r="AA49" s="73"/>
      <c r="AB49" s="73"/>
    </row>
    <row r="50" spans="2:28" ht="15" thickBot="1">
      <c r="B50" s="122" t="s">
        <v>33</v>
      </c>
      <c r="C50" s="29" t="s">
        <v>40</v>
      </c>
      <c r="D50" s="30"/>
      <c r="E50" s="350" t="s">
        <v>41</v>
      </c>
      <c r="F50" s="351"/>
      <c r="G50" s="352"/>
      <c r="I50" s="382">
        <v>1</v>
      </c>
      <c r="J50" s="383"/>
      <c r="K50" s="321" t="s">
        <v>53</v>
      </c>
      <c r="L50" s="322"/>
      <c r="M50" s="323"/>
      <c r="O50" s="31" t="s">
        <v>57</v>
      </c>
      <c r="P50" s="321" t="s">
        <v>58</v>
      </c>
      <c r="Q50" s="322"/>
      <c r="R50" s="322"/>
      <c r="S50" s="323"/>
      <c r="W50" s="73"/>
      <c r="X50" s="73"/>
      <c r="Y50" s="73"/>
      <c r="Z50" s="73"/>
      <c r="AA50" s="73"/>
      <c r="AB50" s="73"/>
    </row>
    <row r="51" spans="2:28" ht="15" thickBot="1">
      <c r="B51" s="122" t="s">
        <v>34</v>
      </c>
      <c r="C51" s="32" t="s">
        <v>42</v>
      </c>
      <c r="D51" s="33"/>
      <c r="E51" s="356" t="s">
        <v>43</v>
      </c>
      <c r="F51" s="357"/>
      <c r="G51" s="358"/>
      <c r="I51" s="316">
        <v>2</v>
      </c>
      <c r="J51" s="317"/>
      <c r="K51" s="321" t="s">
        <v>54</v>
      </c>
      <c r="L51" s="322"/>
      <c r="M51" s="323"/>
      <c r="O51" s="34" t="s">
        <v>59</v>
      </c>
      <c r="P51" s="321" t="s">
        <v>60</v>
      </c>
      <c r="Q51" s="322"/>
      <c r="R51" s="322"/>
      <c r="S51" s="323"/>
      <c r="W51" s="80"/>
      <c r="X51" s="80"/>
      <c r="Y51" s="80"/>
      <c r="Z51" s="80"/>
      <c r="AA51" s="80"/>
      <c r="AB51" s="80"/>
    </row>
    <row r="52" spans="2:28" ht="15" thickBot="1">
      <c r="B52" s="122" t="s">
        <v>35</v>
      </c>
      <c r="C52" s="29" t="s">
        <v>44</v>
      </c>
      <c r="D52" s="30"/>
      <c r="E52" s="356" t="s">
        <v>45</v>
      </c>
      <c r="F52" s="357"/>
      <c r="G52" s="358"/>
      <c r="I52" s="316">
        <v>3</v>
      </c>
      <c r="J52" s="317"/>
      <c r="K52" s="321" t="s">
        <v>55</v>
      </c>
      <c r="L52" s="322"/>
      <c r="M52" s="323"/>
      <c r="O52" s="35" t="s">
        <v>61</v>
      </c>
      <c r="P52" s="318" t="s">
        <v>62</v>
      </c>
      <c r="Q52" s="319"/>
      <c r="R52" s="319"/>
      <c r="S52" s="320"/>
    </row>
    <row r="53" spans="2:28" ht="15" thickBot="1">
      <c r="B53" s="122" t="s">
        <v>36</v>
      </c>
      <c r="C53" s="32" t="s">
        <v>46</v>
      </c>
      <c r="D53" s="33"/>
      <c r="E53" s="356" t="s">
        <v>47</v>
      </c>
      <c r="F53" s="357"/>
      <c r="G53" s="358"/>
      <c r="I53" s="377">
        <v>4</v>
      </c>
      <c r="J53" s="378"/>
      <c r="K53" s="318" t="s">
        <v>52</v>
      </c>
      <c r="L53" s="319"/>
      <c r="M53" s="320"/>
    </row>
    <row r="54" spans="2:28" ht="15" thickBot="1">
      <c r="B54" s="122" t="s">
        <v>37</v>
      </c>
      <c r="C54" s="36" t="s">
        <v>48</v>
      </c>
      <c r="D54" s="37"/>
      <c r="E54" s="353" t="s">
        <v>49</v>
      </c>
      <c r="F54" s="354"/>
      <c r="G54" s="355"/>
    </row>
    <row r="55" spans="2:28" ht="16" thickBot="1">
      <c r="B55" s="56" t="s">
        <v>38</v>
      </c>
      <c r="C55" s="359" t="s">
        <v>107</v>
      </c>
      <c r="D55" s="360"/>
      <c r="E55" s="347" t="s">
        <v>108</v>
      </c>
      <c r="F55" s="348"/>
      <c r="G55" s="349"/>
    </row>
    <row r="56" spans="2:28">
      <c r="P56" s="72" t="s">
        <v>30</v>
      </c>
      <c r="U56" s="25">
        <f>+U45/20</f>
        <v>0</v>
      </c>
      <c r="V56" s="25" t="s">
        <v>76</v>
      </c>
    </row>
  </sheetData>
  <mergeCells count="123">
    <mergeCell ref="E21:E22"/>
    <mergeCell ref="F21:F22"/>
    <mergeCell ref="E25:E26"/>
    <mergeCell ref="C19:C20"/>
    <mergeCell ref="D19:D20"/>
    <mergeCell ref="E19:E20"/>
    <mergeCell ref="C25:C26"/>
    <mergeCell ref="D27:D28"/>
    <mergeCell ref="E27:E28"/>
    <mergeCell ref="F27:F28"/>
    <mergeCell ref="C27:C28"/>
    <mergeCell ref="B25:B26"/>
    <mergeCell ref="B33:B34"/>
    <mergeCell ref="A33:A34"/>
    <mergeCell ref="B31:B32"/>
    <mergeCell ref="F15:F16"/>
    <mergeCell ref="C17:C18"/>
    <mergeCell ref="D17:D18"/>
    <mergeCell ref="E17:E18"/>
    <mergeCell ref="F17:F18"/>
    <mergeCell ref="B17:B18"/>
    <mergeCell ref="A17:A18"/>
    <mergeCell ref="B15:B16"/>
    <mergeCell ref="A15:A16"/>
    <mergeCell ref="C15:C16"/>
    <mergeCell ref="D15:D16"/>
    <mergeCell ref="E15:E16"/>
    <mergeCell ref="D31:D32"/>
    <mergeCell ref="E31:E32"/>
    <mergeCell ref="F31:F32"/>
    <mergeCell ref="C31:C32"/>
    <mergeCell ref="C33:C34"/>
    <mergeCell ref="F19:F20"/>
    <mergeCell ref="C21:C22"/>
    <mergeCell ref="D21:D22"/>
    <mergeCell ref="F25:F26"/>
    <mergeCell ref="C23:C24"/>
    <mergeCell ref="C35:C36"/>
    <mergeCell ref="D35:D36"/>
    <mergeCell ref="C37:C38"/>
    <mergeCell ref="D37:D38"/>
    <mergeCell ref="C39:C40"/>
    <mergeCell ref="D33:D34"/>
    <mergeCell ref="E33:E34"/>
    <mergeCell ref="F33:F34"/>
    <mergeCell ref="D29:D30"/>
    <mergeCell ref="E29:E30"/>
    <mergeCell ref="F29:F30"/>
    <mergeCell ref="C29:C30"/>
    <mergeCell ref="E55:G55"/>
    <mergeCell ref="E50:G50"/>
    <mergeCell ref="E54:G54"/>
    <mergeCell ref="E53:G53"/>
    <mergeCell ref="E51:G51"/>
    <mergeCell ref="E52:G52"/>
    <mergeCell ref="C55:D55"/>
    <mergeCell ref="AB13:AB14"/>
    <mergeCell ref="H12:L12"/>
    <mergeCell ref="V13:V14"/>
    <mergeCell ref="AA13:AA14"/>
    <mergeCell ref="H13:H14"/>
    <mergeCell ref="AA12:AB12"/>
    <mergeCell ref="T12:Z12"/>
    <mergeCell ref="M12:S12"/>
    <mergeCell ref="K53:M53"/>
    <mergeCell ref="I51:J51"/>
    <mergeCell ref="K51:M51"/>
    <mergeCell ref="I53:J53"/>
    <mergeCell ref="O49:S49"/>
    <mergeCell ref="K50:M50"/>
    <mergeCell ref="P50:S50"/>
    <mergeCell ref="I50:J50"/>
    <mergeCell ref="P51:S51"/>
    <mergeCell ref="C4:H4"/>
    <mergeCell ref="C5:H5"/>
    <mergeCell ref="E13:E14"/>
    <mergeCell ref="F13:F14"/>
    <mergeCell ref="G12:G14"/>
    <mergeCell ref="C7:H7"/>
    <mergeCell ref="C8:H8"/>
    <mergeCell ref="C6:H6"/>
    <mergeCell ref="C13:C14"/>
    <mergeCell ref="D13:D14"/>
    <mergeCell ref="A12:F12"/>
    <mergeCell ref="I10:L10"/>
    <mergeCell ref="B13:B14"/>
    <mergeCell ref="A13:A14"/>
    <mergeCell ref="B37:B38"/>
    <mergeCell ref="B39:B40"/>
    <mergeCell ref="E39:E40"/>
    <mergeCell ref="F39:F40"/>
    <mergeCell ref="E35:E36"/>
    <mergeCell ref="F35:F36"/>
    <mergeCell ref="D25:D26"/>
    <mergeCell ref="D23:D24"/>
    <mergeCell ref="E23:E24"/>
    <mergeCell ref="B19:B20"/>
    <mergeCell ref="A25:A26"/>
    <mergeCell ref="A23:A24"/>
    <mergeCell ref="B35:B36"/>
    <mergeCell ref="A35:A36"/>
    <mergeCell ref="A19:A20"/>
    <mergeCell ref="B21:B22"/>
    <mergeCell ref="A21:A22"/>
    <mergeCell ref="B23:B24"/>
    <mergeCell ref="F23:F24"/>
    <mergeCell ref="E37:E38"/>
    <mergeCell ref="F37:F38"/>
    <mergeCell ref="A31:A32"/>
    <mergeCell ref="B27:B28"/>
    <mergeCell ref="A27:A28"/>
    <mergeCell ref="I52:J52"/>
    <mergeCell ref="P52:S52"/>
    <mergeCell ref="K52:M52"/>
    <mergeCell ref="I49:J49"/>
    <mergeCell ref="K49:M49"/>
    <mergeCell ref="A39:A40"/>
    <mergeCell ref="A37:A38"/>
    <mergeCell ref="C49:G49"/>
    <mergeCell ref="C47:E47"/>
    <mergeCell ref="D39:D40"/>
    <mergeCell ref="A29:A30"/>
    <mergeCell ref="B29:B30"/>
  </mergeCells>
  <phoneticPr fontId="5" type="noConversion"/>
  <pageMargins left="0" right="0" top="0.15748031496062992" bottom="0.15748031496062992" header="0.31496062992125984" footer="0.31496062992125984"/>
  <pageSetup paperSize="123" scale="1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Fournitures AO et Cotation</vt:lpstr>
      <vt:lpstr>Travaux</vt:lpstr>
      <vt:lpstr>Prest. Intell.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Mory Kone</cp:lastModifiedBy>
  <cp:lastPrinted>2025-01-02T15:53:15Z</cp:lastPrinted>
  <dcterms:created xsi:type="dcterms:W3CDTF">2010-02-02T07:04:36Z</dcterms:created>
  <dcterms:modified xsi:type="dcterms:W3CDTF">2026-06-05T12:54:56Z</dcterms:modified>
</cp:coreProperties>
</file>